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년\2025 계약\공사계약\흥덕 전기소방등 공사\"/>
    </mc:Choice>
  </mc:AlternateContent>
  <xr:revisionPtr revIDLastSave="0" documentId="13_ncr:1_{F72078F1-E22A-430F-991E-D6B9B5DDCBCB}" xr6:coauthVersionLast="47" xr6:coauthVersionMax="47" xr10:uidLastSave="{00000000-0000-0000-0000-000000000000}"/>
  <bookViews>
    <workbookView xWindow="-120" yWindow="-120" windowWidth="29040" windowHeight="15720" activeTab="1" xr2:uid="{0D860775-FF0E-4D79-91DF-68C2E310B52B}"/>
  </bookViews>
  <sheets>
    <sheet name="원가" sheetId="2" r:id="rId1"/>
    <sheet name="내역서" sheetId="1" r:id="rId2"/>
  </sheets>
  <externalReferences>
    <externalReference r:id="rId3"/>
  </externalReferences>
  <definedNames>
    <definedName name="_xlnm.Print_Area" localSheetId="1">내역서!$D$1:$Q$209</definedName>
    <definedName name="_xlnm.Print_Area" localSheetId="0">원가!$A$1:$G$32</definedName>
    <definedName name="_xlnm.Print_Titles" localSheetId="1">내역서!$1:$3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" l="1"/>
  <c r="D28" i="2"/>
  <c r="D27" i="2"/>
  <c r="D32" i="2" s="1"/>
  <c r="D7" i="2"/>
  <c r="D4" i="2"/>
  <c r="D6" i="2" s="1"/>
  <c r="C2" i="2"/>
  <c r="L209" i="1" l="1"/>
  <c r="I209" i="1"/>
  <c r="N179" i="1"/>
  <c r="N209" i="1" s="1"/>
  <c r="L179" i="1"/>
  <c r="I179" i="1"/>
  <c r="N129" i="1"/>
  <c r="L129" i="1"/>
  <c r="I129" i="1"/>
  <c r="N128" i="1"/>
  <c r="L128" i="1"/>
  <c r="I128" i="1"/>
  <c r="N127" i="1"/>
  <c r="L127" i="1"/>
  <c r="I127" i="1"/>
  <c r="P127" i="1" s="1"/>
  <c r="Q122" i="1"/>
  <c r="Q121" i="1"/>
  <c r="Q120" i="1"/>
  <c r="Q119" i="1"/>
  <c r="Q118" i="1"/>
  <c r="Q117" i="1"/>
  <c r="Q116" i="1"/>
  <c r="Q115" i="1"/>
  <c r="Q114" i="1"/>
  <c r="N111" i="1"/>
  <c r="L111" i="1"/>
  <c r="I111" i="1"/>
  <c r="AE110" i="1"/>
  <c r="N102" i="1"/>
  <c r="L102" i="1"/>
  <c r="I102" i="1"/>
  <c r="N103" i="1"/>
  <c r="I103" i="1"/>
  <c r="AE81" i="1"/>
  <c r="AC66" i="1"/>
  <c r="AC58" i="1"/>
  <c r="AC57" i="1"/>
  <c r="AB57" i="1"/>
  <c r="AC56" i="1"/>
  <c r="AB56" i="1"/>
  <c r="AC55" i="1"/>
  <c r="AB55" i="1"/>
  <c r="AC46" i="1"/>
  <c r="AC45" i="1"/>
  <c r="AC42" i="1"/>
  <c r="AC41" i="1"/>
  <c r="AC34" i="1"/>
  <c r="AB34" i="1"/>
  <c r="AC33" i="1"/>
  <c r="AB33" i="1"/>
  <c r="AC16" i="1"/>
  <c r="AC15" i="1"/>
  <c r="AC14" i="1"/>
  <c r="AC13" i="1"/>
  <c r="AC12" i="1"/>
  <c r="AC11" i="1"/>
  <c r="AC7" i="1"/>
  <c r="AB7" i="1"/>
  <c r="AC6" i="1"/>
  <c r="AB6" i="1"/>
  <c r="AC5" i="1"/>
  <c r="AB5" i="1"/>
  <c r="AE3" i="1"/>
  <c r="AD3" i="1"/>
  <c r="P102" i="1" l="1"/>
  <c r="P179" i="1"/>
  <c r="P129" i="1"/>
  <c r="L31" i="1"/>
  <c r="N31" i="1"/>
  <c r="L103" i="1"/>
  <c r="P111" i="1"/>
  <c r="P128" i="1"/>
  <c r="L112" i="1"/>
  <c r="I125" i="1"/>
  <c r="I112" i="1"/>
  <c r="N112" i="1"/>
  <c r="L125" i="1"/>
  <c r="N125" i="1"/>
  <c r="P209" i="1"/>
  <c r="I31" i="1"/>
  <c r="P103" i="1" l="1"/>
  <c r="P112" i="1"/>
  <c r="P125" i="1"/>
  <c r="P31" i="1"/>
</calcChain>
</file>

<file path=xl/sharedStrings.xml><?xml version="1.0" encoding="utf-8"?>
<sst xmlns="http://schemas.openxmlformats.org/spreadsheetml/2006/main" count="887" uniqueCount="409">
  <si>
    <t>총줄수-&gt;</t>
  </si>
  <si>
    <t>159</t>
  </si>
  <si>
    <t>2.0</t>
  </si>
  <si>
    <t>[ 흥덕청소년문화의집인테리어전기공사 ]</t>
  </si>
  <si>
    <t>노임 계산 정보</t>
    <phoneticPr fontId="3" type="noConversion"/>
  </si>
  <si>
    <t>부속재 및 손료</t>
    <phoneticPr fontId="3" type="noConversion"/>
  </si>
  <si>
    <t>번호</t>
    <phoneticPr fontId="3" type="noConversion"/>
  </si>
  <si>
    <t>공종코드</t>
    <phoneticPr fontId="3" type="noConversion"/>
  </si>
  <si>
    <t>코드</t>
    <phoneticPr fontId="3" type="noConversion"/>
  </si>
  <si>
    <t>명   칭</t>
    <phoneticPr fontId="3" type="noConversion"/>
  </si>
  <si>
    <t>규   격</t>
    <phoneticPr fontId="3" type="noConversion"/>
  </si>
  <si>
    <t>단위</t>
    <phoneticPr fontId="3" type="noConversion"/>
  </si>
  <si>
    <t>수량</t>
    <phoneticPr fontId="3" type="noConversion"/>
  </si>
  <si>
    <t>재료비</t>
    <phoneticPr fontId="3" type="noConversion"/>
  </si>
  <si>
    <t>노무비</t>
    <phoneticPr fontId="3" type="noConversion"/>
  </si>
  <si>
    <t>경비</t>
    <phoneticPr fontId="3" type="noConversion"/>
  </si>
  <si>
    <t>계</t>
    <phoneticPr fontId="3" type="noConversion"/>
  </si>
  <si>
    <t>비고</t>
    <phoneticPr fontId="3" type="noConversion"/>
  </si>
  <si>
    <t>노임계</t>
    <phoneticPr fontId="3" type="noConversion"/>
  </si>
  <si>
    <t>전체(%)</t>
    <phoneticPr fontId="3" type="noConversion"/>
  </si>
  <si>
    <t>공종별(%)</t>
    <phoneticPr fontId="3" type="noConversion"/>
  </si>
  <si>
    <t>노임 소수</t>
    <phoneticPr fontId="3" type="noConversion"/>
  </si>
  <si>
    <t>CD배관재</t>
    <phoneticPr fontId="3" type="noConversion"/>
  </si>
  <si>
    <t>일반배관재</t>
    <phoneticPr fontId="3" type="noConversion"/>
  </si>
  <si>
    <t>소모재</t>
    <phoneticPr fontId="3" type="noConversion"/>
  </si>
  <si>
    <t>자재계</t>
    <phoneticPr fontId="3" type="noConversion"/>
  </si>
  <si>
    <t>단가</t>
    <phoneticPr fontId="3" type="noConversion"/>
  </si>
  <si>
    <t>금액</t>
    <phoneticPr fontId="3" type="noConversion"/>
  </si>
  <si>
    <t>공종줄</t>
  </si>
  <si>
    <t>1.전력간선공사</t>
  </si>
  <si>
    <t>5975A338006</t>
  </si>
  <si>
    <t>001</t>
  </si>
  <si>
    <t>E59750338006</t>
  </si>
  <si>
    <t>나사없는전선관</t>
  </si>
  <si>
    <t>E51</t>
  </si>
  <si>
    <t>m</t>
  </si>
  <si>
    <t>5975A338007</t>
  </si>
  <si>
    <t>E59750338007</t>
  </si>
  <si>
    <t>E63</t>
  </si>
  <si>
    <t>5975A338008</t>
  </si>
  <si>
    <t>E59750338008</t>
  </si>
  <si>
    <t>E75</t>
  </si>
  <si>
    <t>59759027065</t>
  </si>
  <si>
    <t>3913170824691058</t>
  </si>
  <si>
    <t>노말밴드(나사없는 전선관용)</t>
  </si>
  <si>
    <t>개</t>
  </si>
  <si>
    <t>59759027066</t>
  </si>
  <si>
    <t>3913170824691060</t>
  </si>
  <si>
    <t>59759027067</t>
  </si>
  <si>
    <t>3913170824691062</t>
  </si>
  <si>
    <t>E145A927205</t>
  </si>
  <si>
    <t>EE1450927205</t>
  </si>
  <si>
    <t>접지용비닐절연전선(F-GV)</t>
  </si>
  <si>
    <t>16㎟</t>
  </si>
  <si>
    <t>E145A927206</t>
  </si>
  <si>
    <t>EE1450927206</t>
  </si>
  <si>
    <t>25㎟</t>
  </si>
  <si>
    <t>E145A927208</t>
  </si>
  <si>
    <t>EE1450927208</t>
  </si>
  <si>
    <t>35㎟</t>
  </si>
  <si>
    <t>E145A287509</t>
  </si>
  <si>
    <t>EE1450287509</t>
  </si>
  <si>
    <t>폴리에틸렌 난연케이블</t>
  </si>
  <si>
    <t>0.6/1kv F-CV 1C×50㎟</t>
  </si>
  <si>
    <t>E145A287511</t>
  </si>
  <si>
    <t>EE1450287511</t>
  </si>
  <si>
    <t>0.6/1kv F-CV 1C×70㎟</t>
  </si>
  <si>
    <t>E145A287565</t>
  </si>
  <si>
    <t>EE1450287565</t>
  </si>
  <si>
    <t>0.6/1kv F-CV 4C×16㎟</t>
  </si>
  <si>
    <t>E940A177002</t>
  </si>
  <si>
    <t>EE9400177002</t>
  </si>
  <si>
    <t>러그단자</t>
  </si>
  <si>
    <t>동관단자 1 HOLE 16 ㎟</t>
  </si>
  <si>
    <t>E940A177005</t>
  </si>
  <si>
    <t>EE9400177005</t>
  </si>
  <si>
    <t>동관단자 1 HOLE 50 ㎟</t>
  </si>
  <si>
    <t>E940A177026</t>
  </si>
  <si>
    <t>EE9400177026</t>
  </si>
  <si>
    <t>동관단자 2 HOLE 70 ㎟</t>
  </si>
  <si>
    <t>E940A267006</t>
  </si>
  <si>
    <t>EE9400267006</t>
  </si>
  <si>
    <t>압착단자</t>
  </si>
  <si>
    <t>R형동선 나압착 16 ㎟</t>
  </si>
  <si>
    <t>E940A267007</t>
  </si>
  <si>
    <t>EE9400267007</t>
  </si>
  <si>
    <t>R형동선 나압착 25 ㎟</t>
  </si>
  <si>
    <t>E940A267008</t>
  </si>
  <si>
    <t>EE9400267008</t>
  </si>
  <si>
    <t>R형동선 나압착 35 ㎟</t>
  </si>
  <si>
    <t>56950120042</t>
  </si>
  <si>
    <t>EAA110150000</t>
  </si>
  <si>
    <t>파이프행가</t>
  </si>
  <si>
    <t>42 C</t>
  </si>
  <si>
    <t>식</t>
  </si>
  <si>
    <t>56950120054</t>
  </si>
  <si>
    <t>EAA110160000</t>
  </si>
  <si>
    <t>54 C</t>
  </si>
  <si>
    <t>56959000018</t>
  </si>
  <si>
    <t>E56959000018</t>
  </si>
  <si>
    <t>노출 분전반</t>
  </si>
  <si>
    <t>벽부형  TYPE  I-1</t>
  </si>
  <si>
    <t>면</t>
  </si>
  <si>
    <t>56959000019</t>
  </si>
  <si>
    <t>E56959000019</t>
  </si>
  <si>
    <t>벽부형  TYPE  I-2</t>
  </si>
  <si>
    <t>56959000020</t>
  </si>
  <si>
    <t>E56959000020</t>
  </si>
  <si>
    <t>벽부형  TYPE  I-3</t>
  </si>
  <si>
    <t>56959000021</t>
  </si>
  <si>
    <t>E56959000021</t>
  </si>
  <si>
    <t>벽부형  TYPE  I-4</t>
  </si>
  <si>
    <t>56959000022</t>
  </si>
  <si>
    <t>E56959000022</t>
  </si>
  <si>
    <t>벽부형  TYPE  I-5</t>
  </si>
  <si>
    <t>합계줄</t>
  </si>
  <si>
    <t>( 합       계 )</t>
  </si>
  <si>
    <t>2.전열설비공사</t>
  </si>
  <si>
    <t>5975A338001</t>
  </si>
  <si>
    <t>002</t>
  </si>
  <si>
    <t>E59750338001</t>
  </si>
  <si>
    <t>E19</t>
  </si>
  <si>
    <t>5975A338002</t>
  </si>
  <si>
    <t>E59750338002</t>
  </si>
  <si>
    <t>E25</t>
  </si>
  <si>
    <t>5975D767041</t>
  </si>
  <si>
    <t>E59753767041</t>
  </si>
  <si>
    <t>아우트렛박스</t>
  </si>
  <si>
    <t>중형4각 54㎜</t>
  </si>
  <si>
    <t>5975D777111</t>
  </si>
  <si>
    <t>E59753777111</t>
  </si>
  <si>
    <t>스위치박스</t>
  </si>
  <si>
    <t>2 개용 54 mm</t>
  </si>
  <si>
    <t>56959000015</t>
  </si>
  <si>
    <t>E56959000015</t>
  </si>
  <si>
    <t>승압용 54mm</t>
  </si>
  <si>
    <t>59753767231</t>
  </si>
  <si>
    <t>3912130820174713</t>
  </si>
  <si>
    <t>아우트렛박스 커버</t>
  </si>
  <si>
    <t>커버, 4각, 평형</t>
  </si>
  <si>
    <t>59753767281</t>
  </si>
  <si>
    <t>3912130820174718</t>
  </si>
  <si>
    <t>커버, 4각,2개용S/W (오목)</t>
  </si>
  <si>
    <t>5975E857116</t>
  </si>
  <si>
    <t>E59754857116</t>
  </si>
  <si>
    <t>노출박스</t>
  </si>
  <si>
    <t>16 mm - 1 방출</t>
  </si>
  <si>
    <t>5975E997002</t>
  </si>
  <si>
    <t>E59754997002</t>
  </si>
  <si>
    <t>멀티덕트 BODY</t>
  </si>
  <si>
    <t>AL W125 x H50</t>
  </si>
  <si>
    <t>5975E997006</t>
  </si>
  <si>
    <t>E59754997006</t>
  </si>
  <si>
    <t>멀티덕트 COVER</t>
  </si>
  <si>
    <t>5975E997018</t>
  </si>
  <si>
    <t>E59754997018</t>
  </si>
  <si>
    <t>멀티덕트 V-ELBOW</t>
  </si>
  <si>
    <t>59754997026</t>
  </si>
  <si>
    <t>3913170420385356</t>
  </si>
  <si>
    <t>멀티덕트 END-CAP</t>
  </si>
  <si>
    <t>5975E997034</t>
  </si>
  <si>
    <t>E59754997034</t>
  </si>
  <si>
    <t>멀티덕트 격벽</t>
  </si>
  <si>
    <t>E145A667003</t>
  </si>
  <si>
    <t>EE1450667003</t>
  </si>
  <si>
    <t>450/750V 내열비닐절연전선</t>
  </si>
  <si>
    <t>HFIX 2.25mm(4㎟)</t>
  </si>
  <si>
    <t>5935A317206</t>
  </si>
  <si>
    <t>E59350317206</t>
  </si>
  <si>
    <t>콘센트</t>
  </si>
  <si>
    <t>매입-접지형, 250V 2구</t>
  </si>
  <si>
    <t>59400247002</t>
  </si>
  <si>
    <t>3912140920171333</t>
  </si>
  <si>
    <t>와이어콘넥터</t>
  </si>
  <si>
    <t>6 ㎟ x 2가닥</t>
  </si>
  <si>
    <t>56950120016</t>
  </si>
  <si>
    <t>EAA110110000</t>
  </si>
  <si>
    <t>16 C</t>
  </si>
  <si>
    <t>56950120022</t>
  </si>
  <si>
    <t>EAA110120000</t>
  </si>
  <si>
    <t>22 C</t>
  </si>
  <si>
    <t>56959000023</t>
  </si>
  <si>
    <t>E56959000023</t>
  </si>
  <si>
    <t>르그랑 빌트인 콘센트</t>
  </si>
  <si>
    <t>4구/C타입USB2구/무선고속충전</t>
  </si>
  <si>
    <t>EA</t>
  </si>
  <si>
    <t>3.전등설비공사</t>
  </si>
  <si>
    <t>003</t>
  </si>
  <si>
    <t>5975A338003</t>
  </si>
  <si>
    <t>E59750338003</t>
  </si>
  <si>
    <t>E31</t>
  </si>
  <si>
    <t>5975D017003</t>
  </si>
  <si>
    <t>E59753017003</t>
  </si>
  <si>
    <t>1종금속제가요전선관</t>
  </si>
  <si>
    <t>16 mm 일반-비방수</t>
  </si>
  <si>
    <t>59753017043</t>
  </si>
  <si>
    <t>3913170620174434</t>
  </si>
  <si>
    <t>커넥터, 16 mm 일반-비방수</t>
  </si>
  <si>
    <t>59759027061</t>
  </si>
  <si>
    <t>3913170824691054</t>
  </si>
  <si>
    <t>59759027062</t>
  </si>
  <si>
    <t>3913170824691055</t>
  </si>
  <si>
    <t>59759027063</t>
  </si>
  <si>
    <t>3913170824691056</t>
  </si>
  <si>
    <t>59753767251</t>
  </si>
  <si>
    <t>3912130820174715</t>
  </si>
  <si>
    <t>커버, 4각, 둥근구멍(평)</t>
  </si>
  <si>
    <t>56959000016</t>
  </si>
  <si>
    <t>E56959000016</t>
  </si>
  <si>
    <t>HFIX 1.78mm(2.5㎟)</t>
  </si>
  <si>
    <t>6210B177458</t>
  </si>
  <si>
    <t>E62101177458</t>
  </si>
  <si>
    <t>등기구보강대</t>
  </si>
  <si>
    <t>스프링형M바표준(1.5m)</t>
  </si>
  <si>
    <t>56950120028</t>
  </si>
  <si>
    <t>EAA110130000</t>
  </si>
  <si>
    <t>28 C</t>
  </si>
  <si>
    <t>56953100929</t>
  </si>
  <si>
    <t>EAB110560000</t>
  </si>
  <si>
    <t>석고따기</t>
  </si>
  <si>
    <t>천정</t>
  </si>
  <si>
    <t>56959000017</t>
  </si>
  <si>
    <t>E56959000017</t>
  </si>
  <si>
    <t>LED 매입등 이설</t>
  </si>
  <si>
    <t>LED/50W</t>
  </si>
  <si>
    <t>00401</t>
  </si>
  <si>
    <t>조명기구  TYPE  DL-01</t>
  </si>
  <si>
    <t>LED/6W(매입)</t>
  </si>
  <si>
    <t>등</t>
    <phoneticPr fontId="3" type="noConversion"/>
  </si>
  <si>
    <t>관급자재</t>
    <phoneticPr fontId="3" type="noConversion"/>
  </si>
  <si>
    <t>조명기구  TYPE  DL-02</t>
  </si>
  <si>
    <t>LED/10W(매입)</t>
  </si>
  <si>
    <t>등</t>
  </si>
  <si>
    <t>관급자재</t>
  </si>
  <si>
    <t>조명기구  TYPE  DL-03</t>
  </si>
  <si>
    <t>LED/12W(매입)</t>
  </si>
  <si>
    <t>조명기구  TYPE  DL-04</t>
  </si>
  <si>
    <t>LED/12W(스포트)</t>
  </si>
  <si>
    <t>조명기구  TYPE  DL-04-A</t>
  </si>
  <si>
    <t>제어용 리모콘</t>
  </si>
  <si>
    <t>조명기구  TYPE  DL-05</t>
  </si>
  <si>
    <t>조명기구  TYPE  DL-05-B</t>
  </si>
  <si>
    <t>조명기구  TYPE  DL-05-C</t>
  </si>
  <si>
    <t>DC/컨버터/100W</t>
  </si>
  <si>
    <t>조명기구  TYPE  DL-05-A</t>
  </si>
  <si>
    <t>매입모선관로/2선20A</t>
  </si>
  <si>
    <t>M</t>
    <phoneticPr fontId="3" type="noConversion"/>
  </si>
  <si>
    <t>조명기구  TYPE  DL-06</t>
  </si>
  <si>
    <t>LED/20W(10구)</t>
  </si>
  <si>
    <t>조명기구  TYPE  DL-07</t>
  </si>
  <si>
    <t>LED/18W(스포트)</t>
  </si>
  <si>
    <t>조명기구  TYPE  DL-07-B</t>
  </si>
  <si>
    <t>조명기구  TYPE  DL-07-C</t>
  </si>
  <si>
    <t>조명기구  TYPE  DL-07-A</t>
  </si>
  <si>
    <t>조명기구  TYPE  DL-08</t>
  </si>
  <si>
    <t>LED/5W(직부)</t>
  </si>
  <si>
    <t>조명기구  TYPE  DL-08-A</t>
  </si>
  <si>
    <t>LED/10W(직부)</t>
  </si>
  <si>
    <t>조명기구  TYPE  DL-08-B</t>
  </si>
  <si>
    <t>LED/15W(직부)</t>
  </si>
  <si>
    <t>조명기구  TYPE  DL-08-C</t>
  </si>
  <si>
    <t>LED/20W(직부)</t>
  </si>
  <si>
    <t>조명기구  TYPE  DL-09</t>
  </si>
  <si>
    <t>LED/12W(3색변환)</t>
  </si>
  <si>
    <t>조명기구  TYPE  DL-09-A</t>
  </si>
  <si>
    <t>조명기구  TYPE  DL-10</t>
  </si>
  <si>
    <t>LED/12W(롤조명)</t>
  </si>
  <si>
    <t>조명기구  TYPE  DL-11</t>
  </si>
  <si>
    <t>조명기구  TYPE  DL-13</t>
  </si>
  <si>
    <t>조명기구  TYPE  DL-13-B</t>
    <phoneticPr fontId="3" type="noConversion"/>
  </si>
  <si>
    <t>조명기구  TYPE  DL-13-A</t>
  </si>
  <si>
    <t>조명기구  TYPE  DL-14</t>
  </si>
  <si>
    <t>조명기구  TYPE  DL-14-A</t>
  </si>
  <si>
    <t>조명기구  TYPE  DL-14-B</t>
  </si>
  <si>
    <t>디밍 제어용 리모콘</t>
  </si>
  <si>
    <t>조명기구  TYPE  DL-15</t>
  </si>
  <si>
    <t>LED/라인팬던트재작</t>
  </si>
  <si>
    <t>4.도급자관급::4-1.분전반</t>
    <phoneticPr fontId="3" type="noConversion"/>
  </si>
  <si>
    <t>조달수수료</t>
    <phoneticPr fontId="3" type="noConversion"/>
  </si>
  <si>
    <t>일반,3자,MAS의 0.54%</t>
    <phoneticPr fontId="3" type="noConversion"/>
  </si>
  <si>
    <t>식</t>
    <phoneticPr fontId="3" type="noConversion"/>
  </si>
  <si>
    <t>4.도급자관급::4-2.조명기구</t>
    <phoneticPr fontId="3" type="noConversion"/>
  </si>
  <si>
    <t>5.관급자관급::5-1.자동제어설비(조명)</t>
    <phoneticPr fontId="3" type="noConversion"/>
  </si>
  <si>
    <t>&lt;제조분야&gt;</t>
  </si>
  <si>
    <t>1. 현장기자재</t>
  </si>
  <si>
    <t>조달우수제품2022061, 물품식별번호23975797</t>
  </si>
  <si>
    <t>조명제어판넬</t>
  </si>
  <si>
    <t>LCP-I-1</t>
  </si>
  <si>
    <t>SET</t>
  </si>
  <si>
    <t>1) ENCLOSURE(외함)</t>
  </si>
  <si>
    <t>500x600x150</t>
  </si>
  <si>
    <t>장</t>
  </si>
  <si>
    <t>2) 아크릴명판</t>
  </si>
  <si>
    <t>300x50</t>
  </si>
  <si>
    <t>3) TR(변압기)</t>
  </si>
  <si>
    <t>AC 220V 60Hz / AC 24V</t>
  </si>
  <si>
    <t>4) ELB(누전차단기)</t>
  </si>
  <si>
    <t>20A</t>
  </si>
  <si>
    <t>5) RELAY CONTROL UNIT(릴레이 제어기)</t>
  </si>
  <si>
    <t>4CCT</t>
  </si>
  <si>
    <t>6) LIGHTING CONTROL RELAY(릴레이)</t>
  </si>
  <si>
    <t>20A RELAY</t>
  </si>
  <si>
    <t>LCP-I-2</t>
  </si>
  <si>
    <t>LCP-I-3</t>
  </si>
  <si>
    <t>500x800x150</t>
  </si>
  <si>
    <t>LCP-I-4</t>
  </si>
  <si>
    <t>500x700x150</t>
  </si>
  <si>
    <t>LCP-I-5</t>
  </si>
  <si>
    <t>프로그램 스위치 외</t>
  </si>
  <si>
    <t>프로그램 스위치</t>
  </si>
  <si>
    <t>1 CCT</t>
  </si>
  <si>
    <t>2 CCT</t>
  </si>
  <si>
    <t>3 CCT</t>
  </si>
  <si>
    <t>4 CCT</t>
  </si>
  <si>
    <t>통신케이블공</t>
    <phoneticPr fontId="3" type="noConversion"/>
  </si>
  <si>
    <t>F-CVV-SB/2.5sq/3C</t>
    <phoneticPr fontId="3" type="noConversion"/>
  </si>
  <si>
    <t>CD 전선관</t>
    <phoneticPr fontId="3" type="noConversion"/>
  </si>
  <si>
    <t>22C</t>
    <phoneticPr fontId="3" type="noConversion"/>
  </si>
  <si>
    <t>2. 인건비</t>
  </si>
  <si>
    <t>계장공</t>
  </si>
  <si>
    <t>M/D</t>
  </si>
  <si>
    <t>내선전공</t>
  </si>
  <si>
    <t>통신관련기사</t>
  </si>
  <si>
    <t>공구손료</t>
  </si>
  <si>
    <t>3%</t>
  </si>
  <si>
    <t>L/S</t>
  </si>
  <si>
    <t>5.관급자관급::5-2.자동제어설비(기계)</t>
    <phoneticPr fontId="3" type="noConversion"/>
  </si>
  <si>
    <t>1. 중앙관제장치</t>
  </si>
  <si>
    <t>1) 하드웨어</t>
  </si>
  <si>
    <t xml:space="preserve"> - 주제어장치</t>
    <phoneticPr fontId="3" type="noConversion"/>
  </si>
  <si>
    <t>INTEL i7 16G/HDD 1TB/SSD 512GB</t>
  </si>
  <si>
    <t xml:space="preserve"> - MS OFFICE</t>
  </si>
  <si>
    <t>MS Office</t>
  </si>
  <si>
    <t xml:space="preserve"> - 키보드</t>
    <phoneticPr fontId="3" type="noConversion"/>
  </si>
  <si>
    <t xml:space="preserve"> - 마우스</t>
    <phoneticPr fontId="3" type="noConversion"/>
  </si>
  <si>
    <t xml:space="preserve"> - 모니터</t>
    <phoneticPr fontId="3" type="noConversion"/>
  </si>
  <si>
    <t>24 인치 LED</t>
  </si>
  <si>
    <t xml:space="preserve"> - 허브</t>
    <phoneticPr fontId="3" type="noConversion"/>
  </si>
  <si>
    <t>8포트</t>
  </si>
  <si>
    <t>2) 소프트웨어(AISOLTP500)</t>
  </si>
  <si>
    <t>전원고장 트렌드분석 및 예측기능</t>
  </si>
  <si>
    <t xml:space="preserve"> M/D </t>
  </si>
  <si>
    <t>소        계</t>
  </si>
  <si>
    <t>&lt;설치분야&gt;</t>
  </si>
  <si>
    <t>1. 공사자재비</t>
  </si>
  <si>
    <t>전선관</t>
  </si>
  <si>
    <t>16C</t>
  </si>
  <si>
    <t xml:space="preserve"> M </t>
  </si>
  <si>
    <t>케이블</t>
  </si>
  <si>
    <t>UTP CAT 5E 4P</t>
  </si>
  <si>
    <t>헹가로드</t>
  </si>
  <si>
    <t>3/8"</t>
  </si>
  <si>
    <t xml:space="preserve"> EA </t>
  </si>
  <si>
    <t>앙카볼트</t>
  </si>
  <si>
    <t>C-찬넬</t>
  </si>
  <si>
    <t>관 부 속</t>
  </si>
  <si>
    <t>20%</t>
  </si>
  <si>
    <t>잡자재비</t>
  </si>
  <si>
    <t>2%</t>
  </si>
  <si>
    <t>통신케이블공</t>
  </si>
  <si>
    <t>공 사 원 가 계 산 서</t>
  </si>
  <si>
    <t>[공 사 명]</t>
  </si>
  <si>
    <t xml:space="preserve">공사기간 6개월이하 적용   </t>
    <phoneticPr fontId="3" type="noConversion"/>
  </si>
  <si>
    <t>비                목</t>
  </si>
  <si>
    <t>금          액</t>
  </si>
  <si>
    <t>구            성            비</t>
  </si>
  <si>
    <t>비                고</t>
  </si>
  <si>
    <t>순   공   사   원   가</t>
  </si>
  <si>
    <t>재료비</t>
  </si>
  <si>
    <t>직 접 재 료 비</t>
  </si>
  <si>
    <t>간 접 재 료 비</t>
  </si>
  <si>
    <t>[ 소      계 ]</t>
  </si>
  <si>
    <t>노무비</t>
  </si>
  <si>
    <t>직 접 노 무 비</t>
  </si>
  <si>
    <t>간 접 노 무 비</t>
  </si>
  <si>
    <t>(직접노무비) * 15 %</t>
    <phoneticPr fontId="3" type="noConversion"/>
  </si>
  <si>
    <t>경      비</t>
  </si>
  <si>
    <t>기  계  경  비</t>
  </si>
  <si>
    <t>산 재 보 험 료</t>
  </si>
  <si>
    <t>(노무비) * 3.56 %</t>
    <phoneticPr fontId="3" type="noConversion"/>
  </si>
  <si>
    <t>고 용 보 험 료</t>
  </si>
  <si>
    <t>(노무비) * 1.01 %</t>
  </si>
  <si>
    <t>건 강 보 험 료</t>
  </si>
  <si>
    <t>(직접노무비) * 3.545 %</t>
  </si>
  <si>
    <t>연 금 보 험 료</t>
  </si>
  <si>
    <t>(직접노무비) * 4.5 %</t>
  </si>
  <si>
    <t>노인장기보험료</t>
  </si>
  <si>
    <t>(건강보험료) * 12.95 %</t>
  </si>
  <si>
    <t>퇴직공제부금비</t>
  </si>
  <si>
    <t>(직접노무비) * 2.3 %</t>
  </si>
  <si>
    <t>안 전 관 리 비</t>
  </si>
  <si>
    <t>(재료비+직.노)*2.07%*1.2</t>
    <phoneticPr fontId="3" type="noConversion"/>
  </si>
  <si>
    <t>기  타  경  비</t>
  </si>
  <si>
    <t>(재료비+노무비) * 4.6 %</t>
    <phoneticPr fontId="3" type="noConversion"/>
  </si>
  <si>
    <t>환 경 보 전 비</t>
  </si>
  <si>
    <t>일  반  관  리  비</t>
  </si>
  <si>
    <t>(재료비+노무비+경비) * 6 %</t>
  </si>
  <si>
    <t>이              윤</t>
  </si>
  <si>
    <t>(노무비+경비+일반관리비) * 15 %</t>
    <phoneticPr fontId="3" type="noConversion"/>
  </si>
  <si>
    <t>폐  기  물  처  리</t>
  </si>
  <si>
    <t>고  재  처  리  비</t>
    <phoneticPr fontId="3" type="noConversion"/>
  </si>
  <si>
    <t>[ 총    원    가 ]</t>
  </si>
  <si>
    <t>부  가  가  치  세</t>
  </si>
  <si>
    <t>[ 도 급 공사 비 ]</t>
    <phoneticPr fontId="3" type="noConversion"/>
  </si>
  <si>
    <t>도  급  자  관  급</t>
  </si>
  <si>
    <t>관  급  자  관  급</t>
  </si>
  <si>
    <t>한전 시설 분담금</t>
    <phoneticPr fontId="3" type="noConversion"/>
  </si>
  <si>
    <t>전기 사용전 검사비</t>
    <phoneticPr fontId="3" type="noConversion"/>
  </si>
  <si>
    <t>[ 총 공 사 금 액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</si>
</sst>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#;\-#,###"/>
    <numFmt numFmtId="177" formatCode="&quot;[&quot;#&quot;]&quot;"/>
    <numFmt numFmtId="178" formatCode="\(&quot;₩&quot;###,###,###\ &quot;원&quot;\)"/>
    <numFmt numFmtId="179" formatCode="#,###.0;\-#,###.0"/>
    <numFmt numFmtId="180" formatCode="#,##0_ "/>
  </numFmts>
  <fonts count="1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name val="돋움체"/>
      <family val="3"/>
      <charset val="129"/>
    </font>
    <font>
      <sz val="8"/>
      <name val="돋움"/>
      <family val="3"/>
      <charset val="129"/>
    </font>
    <font>
      <sz val="12"/>
      <name val="돋움체"/>
      <family val="3"/>
      <charset val="129"/>
    </font>
    <font>
      <b/>
      <sz val="17"/>
      <name val="굴림체"/>
      <family val="3"/>
      <charset val="129"/>
    </font>
    <font>
      <sz val="11"/>
      <name val="굴림체"/>
      <family val="3"/>
      <charset val="129"/>
    </font>
    <font>
      <b/>
      <sz val="11"/>
      <color rgb="FFFF0000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rgb="FFFF0000"/>
      <name val="돋움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41" fontId="1" fillId="0" borderId="0" applyFont="0" applyFill="0" applyBorder="0" applyAlignment="0" applyProtection="0"/>
  </cellStyleXfs>
  <cellXfs count="108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49" fontId="2" fillId="0" borderId="4" xfId="0" applyNumberFormat="1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49" fontId="6" fillId="0" borderId="0" xfId="3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178" fontId="6" fillId="0" borderId="0" xfId="2" applyNumberFormat="1" applyFont="1" applyAlignment="1">
      <alignment horizontal="left" vertical="center"/>
    </xf>
    <xf numFmtId="178" fontId="6" fillId="0" borderId="7" xfId="3" applyNumberFormat="1" applyFont="1" applyBorder="1" applyAlignment="1">
      <alignment horizontal="right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center" vertical="center"/>
    </xf>
    <xf numFmtId="176" fontId="6" fillId="2" borderId="9" xfId="3" applyNumberFormat="1" applyFont="1" applyFill="1" applyBorder="1" applyAlignment="1">
      <alignment horizontal="center" vertical="center"/>
    </xf>
    <xf numFmtId="0" fontId="6" fillId="2" borderId="10" xfId="3" applyFont="1" applyFill="1" applyBorder="1" applyAlignment="1">
      <alignment horizontal="center" vertical="center"/>
    </xf>
    <xf numFmtId="0" fontId="6" fillId="2" borderId="11" xfId="3" applyFont="1" applyFill="1" applyBorder="1" applyAlignment="1">
      <alignment horizontal="center" vertical="center"/>
    </xf>
    <xf numFmtId="0" fontId="6" fillId="0" borderId="12" xfId="3" applyFont="1" applyBorder="1" applyAlignment="1">
      <alignment horizontal="center" vertical="center" textRotation="255"/>
    </xf>
    <xf numFmtId="0" fontId="6" fillId="0" borderId="13" xfId="3" applyFont="1" applyBorder="1" applyAlignment="1">
      <alignment horizontal="center" vertical="center" textRotation="255" wrapText="1"/>
    </xf>
    <xf numFmtId="49" fontId="6" fillId="0" borderId="14" xfId="3" applyNumberFormat="1" applyFont="1" applyBorder="1" applyAlignment="1">
      <alignment horizontal="center" vertical="center"/>
    </xf>
    <xf numFmtId="176" fontId="6" fillId="0" borderId="14" xfId="3" applyNumberFormat="1" applyFont="1" applyBorder="1" applyAlignment="1">
      <alignment horizontal="right" vertical="center" indent="1"/>
    </xf>
    <xf numFmtId="176" fontId="6" fillId="0" borderId="15" xfId="3" applyNumberFormat="1" applyFont="1" applyBorder="1" applyAlignment="1">
      <alignment horizontal="left" vertical="center" indent="1"/>
    </xf>
    <xf numFmtId="176" fontId="6" fillId="0" borderId="16" xfId="3" applyNumberFormat="1" applyFont="1" applyBorder="1" applyAlignment="1">
      <alignment horizontal="left" vertical="center" indent="1"/>
    </xf>
    <xf numFmtId="0" fontId="6" fillId="0" borderId="17" xfId="3" applyFont="1" applyBorder="1" applyAlignment="1">
      <alignment horizontal="center" vertical="center" textRotation="255" wrapText="1"/>
    </xf>
    <xf numFmtId="49" fontId="6" fillId="0" borderId="13" xfId="3" applyNumberFormat="1" applyFont="1" applyBorder="1" applyAlignment="1">
      <alignment horizontal="center" vertical="center"/>
    </xf>
    <xf numFmtId="176" fontId="6" fillId="0" borderId="13" xfId="3" applyNumberFormat="1" applyFont="1" applyBorder="1" applyAlignment="1">
      <alignment horizontal="right" vertical="center" indent="1"/>
    </xf>
    <xf numFmtId="176" fontId="6" fillId="0" borderId="18" xfId="3" applyNumberFormat="1" applyFont="1" applyBorder="1" applyAlignment="1">
      <alignment horizontal="left" vertical="center" indent="1"/>
    </xf>
    <xf numFmtId="176" fontId="6" fillId="0" borderId="19" xfId="3" applyNumberFormat="1" applyFont="1" applyBorder="1" applyAlignment="1">
      <alignment horizontal="left" vertical="center" indent="1"/>
    </xf>
    <xf numFmtId="49" fontId="6" fillId="0" borderId="20" xfId="3" applyNumberFormat="1" applyFont="1" applyBorder="1" applyAlignment="1">
      <alignment horizontal="center" vertical="center"/>
    </xf>
    <xf numFmtId="176" fontId="6" fillId="0" borderId="20" xfId="3" applyNumberFormat="1" applyFont="1" applyBorder="1" applyAlignment="1">
      <alignment horizontal="right" vertical="center" indent="1"/>
    </xf>
    <xf numFmtId="176" fontId="6" fillId="0" borderId="21" xfId="3" applyNumberFormat="1" applyFont="1" applyBorder="1" applyAlignment="1">
      <alignment horizontal="left" vertical="center" indent="1"/>
    </xf>
    <xf numFmtId="176" fontId="6" fillId="0" borderId="22" xfId="3" applyNumberFormat="1" applyFont="1" applyBorder="1" applyAlignment="1">
      <alignment horizontal="left" vertical="center" indent="1"/>
    </xf>
    <xf numFmtId="176" fontId="6" fillId="0" borderId="14" xfId="4" applyNumberFormat="1" applyFont="1" applyBorder="1" applyAlignment="1">
      <alignment horizontal="right" vertical="center" indent="1"/>
    </xf>
    <xf numFmtId="176" fontId="6" fillId="0" borderId="15" xfId="4" applyNumberFormat="1" applyFont="1" applyBorder="1" applyAlignment="1">
      <alignment horizontal="left" vertical="center" indent="1"/>
    </xf>
    <xf numFmtId="176" fontId="6" fillId="0" borderId="13" xfId="4" applyNumberFormat="1" applyFont="1" applyBorder="1" applyAlignment="1">
      <alignment horizontal="right" vertical="center" indent="1"/>
    </xf>
    <xf numFmtId="176" fontId="6" fillId="0" borderId="18" xfId="4" applyNumberFormat="1" applyFont="1" applyBorder="1" applyAlignment="1">
      <alignment horizontal="left" vertical="center" indent="1"/>
    </xf>
    <xf numFmtId="0" fontId="6" fillId="0" borderId="14" xfId="3" applyFont="1" applyBorder="1" applyAlignment="1">
      <alignment horizontal="center" vertical="center" textRotation="255"/>
    </xf>
    <xf numFmtId="49" fontId="6" fillId="0" borderId="14" xfId="4" applyNumberFormat="1" applyFont="1" applyBorder="1" applyAlignment="1">
      <alignment horizontal="center" vertical="center"/>
    </xf>
    <xf numFmtId="176" fontId="6" fillId="0" borderId="16" xfId="3" applyNumberFormat="1" applyFont="1" applyBorder="1" applyAlignment="1">
      <alignment vertical="center"/>
    </xf>
    <xf numFmtId="176" fontId="6" fillId="0" borderId="15" xfId="4" applyNumberFormat="1" applyFont="1" applyBorder="1" applyAlignment="1">
      <alignment horizontal="right" vertical="center"/>
    </xf>
    <xf numFmtId="176" fontId="6" fillId="0" borderId="16" xfId="3" applyNumberFormat="1" applyFont="1" applyBorder="1" applyAlignment="1">
      <alignment horizontal="left" vertical="center"/>
    </xf>
    <xf numFmtId="179" fontId="6" fillId="0" borderId="16" xfId="3" applyNumberFormat="1" applyFont="1" applyBorder="1" applyAlignment="1">
      <alignment vertical="center"/>
    </xf>
    <xf numFmtId="176" fontId="7" fillId="0" borderId="15" xfId="4" applyNumberFormat="1" applyFont="1" applyBorder="1" applyAlignment="1">
      <alignment horizontal="right" vertical="center"/>
    </xf>
    <xf numFmtId="176" fontId="7" fillId="0" borderId="16" xfId="3" applyNumberFormat="1" applyFont="1" applyBorder="1" applyAlignment="1">
      <alignment horizontal="left" vertical="center" indent="1"/>
    </xf>
    <xf numFmtId="0" fontId="6" fillId="0" borderId="23" xfId="3" applyFont="1" applyBorder="1" applyAlignment="1">
      <alignment horizontal="center" vertical="center" textRotation="255"/>
    </xf>
    <xf numFmtId="0" fontId="6" fillId="0" borderId="13" xfId="3" applyFont="1" applyBorder="1" applyAlignment="1">
      <alignment horizontal="center" vertical="center" textRotation="255"/>
    </xf>
    <xf numFmtId="49" fontId="6" fillId="0" borderId="13" xfId="4" applyNumberFormat="1" applyFont="1" applyBorder="1" applyAlignment="1">
      <alignment horizontal="center" vertical="center"/>
    </xf>
    <xf numFmtId="49" fontId="6" fillId="0" borderId="24" xfId="3" applyNumberFormat="1" applyFont="1" applyBorder="1" applyAlignment="1">
      <alignment horizontal="center" vertical="center"/>
    </xf>
    <xf numFmtId="49" fontId="6" fillId="0" borderId="17" xfId="3" applyNumberFormat="1" applyFont="1" applyBorder="1" applyAlignment="1">
      <alignment horizontal="center" vertical="center"/>
    </xf>
    <xf numFmtId="176" fontId="6" fillId="0" borderId="17" xfId="4" applyNumberFormat="1" applyFont="1" applyBorder="1" applyAlignment="1">
      <alignment horizontal="right" vertical="center" indent="1"/>
    </xf>
    <xf numFmtId="176" fontId="6" fillId="0" borderId="25" xfId="4" applyNumberFormat="1" applyFont="1" applyBorder="1" applyAlignment="1">
      <alignment horizontal="left" vertical="center" indent="1"/>
    </xf>
    <xf numFmtId="176" fontId="6" fillId="0" borderId="26" xfId="3" applyNumberFormat="1" applyFont="1" applyBorder="1" applyAlignment="1">
      <alignment horizontal="left" vertical="center" indent="1"/>
    </xf>
    <xf numFmtId="49" fontId="6" fillId="0" borderId="27" xfId="3" applyNumberFormat="1" applyFont="1" applyBorder="1" applyAlignment="1">
      <alignment horizontal="center" vertical="center"/>
    </xf>
    <xf numFmtId="49" fontId="6" fillId="0" borderId="20" xfId="3" applyNumberFormat="1" applyFont="1" applyBorder="1" applyAlignment="1">
      <alignment horizontal="center" vertical="center"/>
    </xf>
    <xf numFmtId="176" fontId="6" fillId="0" borderId="20" xfId="4" applyNumberFormat="1" applyFont="1" applyBorder="1" applyAlignment="1">
      <alignment horizontal="right" vertical="center" indent="1"/>
    </xf>
    <xf numFmtId="176" fontId="6" fillId="0" borderId="21" xfId="4" applyNumberFormat="1" applyFont="1" applyBorder="1" applyAlignment="1">
      <alignment horizontal="left" vertical="center" indent="1"/>
    </xf>
    <xf numFmtId="49" fontId="8" fillId="0" borderId="28" xfId="3" applyNumberFormat="1" applyFont="1" applyBorder="1" applyAlignment="1">
      <alignment horizontal="center" vertical="center"/>
    </xf>
    <xf numFmtId="49" fontId="8" fillId="0" borderId="29" xfId="3" applyNumberFormat="1" applyFont="1" applyBorder="1" applyAlignment="1">
      <alignment horizontal="center" vertical="center"/>
    </xf>
    <xf numFmtId="176" fontId="8" fillId="0" borderId="29" xfId="4" applyNumberFormat="1" applyFont="1" applyBorder="1" applyAlignment="1">
      <alignment horizontal="right" vertical="center" indent="1"/>
    </xf>
    <xf numFmtId="176" fontId="6" fillId="0" borderId="30" xfId="4" applyNumberFormat="1" applyFont="1" applyBorder="1" applyAlignment="1">
      <alignment horizontal="left" vertical="center" indent="1"/>
    </xf>
    <xf numFmtId="176" fontId="6" fillId="0" borderId="31" xfId="3" applyNumberFormat="1" applyFont="1" applyBorder="1" applyAlignment="1">
      <alignment horizontal="left" vertical="center" indent="1"/>
    </xf>
    <xf numFmtId="49" fontId="8" fillId="0" borderId="32" xfId="3" applyNumberFormat="1" applyFont="1" applyBorder="1" applyAlignment="1">
      <alignment horizontal="center" vertical="center"/>
    </xf>
    <xf numFmtId="49" fontId="8" fillId="0" borderId="0" xfId="3" applyNumberFormat="1" applyFont="1" applyAlignment="1">
      <alignment horizontal="center" vertical="center"/>
    </xf>
    <xf numFmtId="49" fontId="8" fillId="0" borderId="33" xfId="3" applyNumberFormat="1" applyFont="1" applyBorder="1" applyAlignment="1">
      <alignment horizontal="center" vertical="center"/>
    </xf>
    <xf numFmtId="176" fontId="9" fillId="0" borderId="14" xfId="4" applyNumberFormat="1" applyFont="1" applyBorder="1" applyAlignment="1">
      <alignment horizontal="right" vertical="center" indent="1"/>
    </xf>
    <xf numFmtId="176" fontId="6" fillId="0" borderId="15" xfId="4" applyNumberFormat="1" applyFont="1" applyBorder="1" applyAlignment="1">
      <alignment horizontal="center" vertical="center"/>
    </xf>
    <xf numFmtId="176" fontId="6" fillId="0" borderId="16" xfId="3" applyNumberFormat="1" applyFont="1" applyBorder="1" applyAlignment="1">
      <alignment horizontal="center" vertical="center"/>
    </xf>
    <xf numFmtId="49" fontId="8" fillId="0" borderId="34" xfId="3" applyNumberFormat="1" applyFont="1" applyBorder="1" applyAlignment="1">
      <alignment horizontal="center" vertical="center"/>
    </xf>
    <xf numFmtId="49" fontId="8" fillId="0" borderId="5" xfId="3" applyNumberFormat="1" applyFont="1" applyBorder="1" applyAlignment="1">
      <alignment horizontal="center" vertical="center"/>
    </xf>
    <xf numFmtId="49" fontId="8" fillId="0" borderId="35" xfId="3" applyNumberFormat="1" applyFont="1" applyBorder="1" applyAlignment="1">
      <alignment horizontal="center" vertical="center"/>
    </xf>
    <xf numFmtId="176" fontId="9" fillId="0" borderId="29" xfId="4" applyNumberFormat="1" applyFont="1" applyBorder="1" applyAlignment="1">
      <alignment horizontal="right" vertical="center" indent="1"/>
    </xf>
    <xf numFmtId="176" fontId="6" fillId="0" borderId="30" xfId="4" applyNumberFormat="1" applyFont="1" applyBorder="1" applyAlignment="1">
      <alignment horizontal="left" vertical="center"/>
    </xf>
    <xf numFmtId="176" fontId="6" fillId="0" borderId="31" xfId="3" applyNumberFormat="1" applyFont="1" applyBorder="1" applyAlignment="1">
      <alignment horizontal="left" vertical="center"/>
    </xf>
    <xf numFmtId="49" fontId="8" fillId="0" borderId="36" xfId="3" applyNumberFormat="1" applyFont="1" applyBorder="1" applyAlignment="1">
      <alignment horizontal="center" vertical="center"/>
    </xf>
    <xf numFmtId="49" fontId="8" fillId="0" borderId="37" xfId="3" applyNumberFormat="1" applyFont="1" applyBorder="1" applyAlignment="1">
      <alignment horizontal="center" vertical="center"/>
    </xf>
    <xf numFmtId="176" fontId="8" fillId="0" borderId="37" xfId="4" applyNumberFormat="1" applyFont="1" applyBorder="1" applyAlignment="1">
      <alignment horizontal="right" vertical="center" indent="1"/>
    </xf>
    <xf numFmtId="176" fontId="6" fillId="0" borderId="38" xfId="4" applyNumberFormat="1" applyFont="1" applyBorder="1" applyAlignment="1">
      <alignment horizontal="left" vertical="center" indent="1"/>
    </xf>
    <xf numFmtId="176" fontId="6" fillId="0" borderId="39" xfId="3" applyNumberFormat="1" applyFont="1" applyBorder="1" applyAlignment="1">
      <alignment horizontal="left" vertical="center" indent="1"/>
    </xf>
    <xf numFmtId="41" fontId="0" fillId="0" borderId="0" xfId="5" applyFont="1"/>
    <xf numFmtId="0" fontId="6" fillId="0" borderId="0" xfId="3" applyFont="1" applyAlignment="1">
      <alignment vertical="center"/>
    </xf>
    <xf numFmtId="41" fontId="6" fillId="0" borderId="0" xfId="5" applyFont="1" applyAlignment="1">
      <alignment vertical="center"/>
    </xf>
    <xf numFmtId="180" fontId="6" fillId="0" borderId="0" xfId="3" applyNumberFormat="1" applyFont="1" applyAlignment="1">
      <alignment vertical="center"/>
    </xf>
    <xf numFmtId="41" fontId="2" fillId="0" borderId="0" xfId="1" applyFont="1" applyAlignment="1">
      <alignment vertical="center"/>
    </xf>
    <xf numFmtId="176" fontId="10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1" fontId="10" fillId="0" borderId="0" xfId="0" applyNumberFormat="1" applyFont="1" applyAlignment="1">
      <alignment vertical="center"/>
    </xf>
    <xf numFmtId="41" fontId="10" fillId="0" borderId="0" xfId="1" applyFont="1" applyAlignment="1">
      <alignment vertical="center"/>
    </xf>
    <xf numFmtId="41" fontId="2" fillId="0" borderId="0" xfId="0" applyNumberFormat="1" applyFont="1" applyAlignment="1">
      <alignment vertical="center"/>
    </xf>
  </cellXfs>
  <cellStyles count="6">
    <cellStyle name="쉼표 [0]" xfId="1" builtinId="6"/>
    <cellStyle name="쉼표 [0] 2" xfId="5" xr:uid="{B6616064-F516-4AA9-A503-F15149FCEBCF}"/>
    <cellStyle name="표준" xfId="0" builtinId="0"/>
    <cellStyle name="표준_공사원가계산서(요율조정용)" xfId="3" xr:uid="{54D45C0D-D12C-4FBE-B83D-EA1E780030E9}"/>
    <cellStyle name="표준_원가계산" xfId="2" xr:uid="{263FA3A2-EAA1-4A64-80E9-C6EC1AF45B3C}"/>
    <cellStyle name="표준_이지테크공사원가계산서(엑셀)" xfId="4" xr:uid="{01F788C0-5BBF-449B-964D-1E9101748C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5&#45380;\2025%20&#44228;&#50557;\&#44277;&#49324;&#44228;&#50557;\&#55141;&#45909;&#52397;&#49548;&#45380;&#47928;&#54868;&#51032;&#51665;%20&#49892;&#49884;&#49444;&#44228;%20&#45236;&#50669;&#49436;-250421(&#52572;&#51333;)\&#55141;&#45909;&#52397;&#49548;&#45380;&#47928;&#54868;&#51032;&#51665;&#51064;&#53580;&#47532;&#50612;&#51204;&#44592;&#44277;&#49324;(&#52572;&#51333;-&#45225;&#54408;&#46020;&#49436;)\&#45236;&#50669;&#49436;\&#49900;&#49324;&#45236;&#50669;&#49436;(&#55141;&#45909;&#52397;&#49548;&#45380;&#47928;&#54868;&#51032;&#51665;&#51064;&#53580;&#47532;&#50612;&#51204;&#44592;&#44277;&#49324;).xlsx" TargetMode="External"/><Relationship Id="rId1" Type="http://schemas.openxmlformats.org/officeDocument/2006/relationships/externalLinkPath" Target="/25&#45380;/2025%20&#44228;&#50557;/&#44277;&#49324;&#44228;&#50557;/&#55141;&#45909;&#52397;&#49548;&#45380;&#47928;&#54868;&#51032;&#51665;%20&#49892;&#49884;&#49444;&#44228;%20&#45236;&#50669;&#49436;-250421(&#52572;&#51333;)/&#55141;&#45909;&#52397;&#49548;&#45380;&#47928;&#54868;&#51032;&#51665;&#51064;&#53580;&#47532;&#50612;&#51204;&#44592;&#44277;&#49324;(&#52572;&#51333;-&#45225;&#54408;&#46020;&#49436;)/&#45236;&#50669;&#49436;/&#49900;&#49324;&#45236;&#50669;&#49436;(&#55141;&#45909;&#52397;&#49548;&#45380;&#47928;&#54868;&#51032;&#51665;&#51064;&#53580;&#47532;&#50612;&#51204;&#44592;&#44277;&#4932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설계서"/>
      <sheetName val="표지목차"/>
      <sheetName val="설계설명서"/>
      <sheetName val="원가"/>
      <sheetName val="총괄표"/>
      <sheetName val="내역서"/>
      <sheetName val="일대목차"/>
      <sheetName val="일위대가"/>
      <sheetName val="일위노임"/>
      <sheetName val="합산자재"/>
      <sheetName val="단가조사"/>
      <sheetName val="옵션"/>
    </sheetNames>
    <sheetDataSet>
      <sheetData sheetId="0">
        <row r="5">
          <cell r="A5" t="str">
            <v>흥덕청소년문화의집 인테리어 전기공사</v>
          </cell>
        </row>
      </sheetData>
      <sheetData sheetId="1" refreshError="1"/>
      <sheetData sheetId="2" refreshError="1"/>
      <sheetData sheetId="3"/>
      <sheetData sheetId="4">
        <row r="29">
          <cell r="I29">
            <v>0</v>
          </cell>
          <cell r="L29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>
        <row r="63">
          <cell r="T63" t="str">
            <v>24831178</v>
          </cell>
        </row>
        <row r="64">
          <cell r="T64" t="str">
            <v>24831176</v>
          </cell>
        </row>
        <row r="65">
          <cell r="T65" t="str">
            <v>24831176</v>
          </cell>
        </row>
        <row r="77">
          <cell r="T77" t="str">
            <v>24795500</v>
          </cell>
        </row>
        <row r="78">
          <cell r="T78" t="str">
            <v>24795498</v>
          </cell>
        </row>
        <row r="79">
          <cell r="T79" t="str">
            <v>24795496</v>
          </cell>
        </row>
        <row r="80">
          <cell r="T80" t="str">
            <v>24795502</v>
          </cell>
        </row>
        <row r="83">
          <cell r="T83" t="str">
            <v>24789390</v>
          </cell>
        </row>
        <row r="91">
          <cell r="T91" t="str">
            <v>24789390</v>
          </cell>
        </row>
      </sheetData>
      <sheetData sheetId="11">
        <row r="11">
          <cell r="C11">
            <v>1</v>
          </cell>
        </row>
        <row r="12">
          <cell r="C1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055D9-B01C-44DA-BB4B-D27FBC4CFFE9}">
  <dimension ref="A1:G54"/>
  <sheetViews>
    <sheetView zoomScaleNormal="100" workbookViewId="0">
      <selection activeCell="J14" sqref="J14"/>
    </sheetView>
  </sheetViews>
  <sheetFormatPr defaultRowHeight="13.5" x14ac:dyDescent="0.15"/>
  <cols>
    <col min="1" max="2" width="4.77734375" style="3" customWidth="1"/>
    <col min="3" max="3" width="17.77734375" style="3" customWidth="1"/>
    <col min="4" max="4" width="15.77734375" style="16" customWidth="1"/>
    <col min="5" max="5" width="34.5546875" style="3" customWidth="1"/>
    <col min="6" max="6" width="4.77734375" style="3" customWidth="1"/>
    <col min="7" max="7" width="36.77734375" style="3" customWidth="1"/>
    <col min="8" max="16384" width="8.88671875" style="3"/>
  </cols>
  <sheetData>
    <row r="1" spans="1:7" ht="21.95" customHeight="1" x14ac:dyDescent="0.15">
      <c r="A1" s="27" t="s">
        <v>360</v>
      </c>
      <c r="B1" s="27"/>
      <c r="C1" s="27"/>
      <c r="D1" s="27"/>
      <c r="E1" s="27"/>
      <c r="F1" s="27"/>
      <c r="G1" s="27"/>
    </row>
    <row r="2" spans="1:7" ht="18" customHeight="1" thickBot="1" x14ac:dyDescent="0.2">
      <c r="A2" s="28" t="s">
        <v>361</v>
      </c>
      <c r="B2" s="28"/>
      <c r="C2" s="29" t="str">
        <f>CONCATENATE([1]설계서!A5)</f>
        <v>흥덕청소년문화의집 인테리어 전기공사</v>
      </c>
      <c r="D2" s="29"/>
      <c r="E2" s="30"/>
      <c r="F2" s="31" t="s">
        <v>362</v>
      </c>
      <c r="G2" s="31"/>
    </row>
    <row r="3" spans="1:7" ht="15.95" customHeight="1" x14ac:dyDescent="0.15">
      <c r="A3" s="32" t="s">
        <v>363</v>
      </c>
      <c r="B3" s="33"/>
      <c r="C3" s="33"/>
      <c r="D3" s="34" t="s">
        <v>364</v>
      </c>
      <c r="E3" s="35" t="s">
        <v>365</v>
      </c>
      <c r="F3" s="35"/>
      <c r="G3" s="36" t="s">
        <v>366</v>
      </c>
    </row>
    <row r="4" spans="1:7" ht="15.95" customHeight="1" x14ac:dyDescent="0.15">
      <c r="A4" s="37" t="s">
        <v>367</v>
      </c>
      <c r="B4" s="38" t="s">
        <v>368</v>
      </c>
      <c r="C4" s="39" t="s">
        <v>369</v>
      </c>
      <c r="D4" s="40">
        <f>[1]총괄표!I29</f>
        <v>0</v>
      </c>
      <c r="E4" s="41"/>
      <c r="F4" s="41"/>
      <c r="G4" s="42"/>
    </row>
    <row r="5" spans="1:7" ht="15.95" customHeight="1" x14ac:dyDescent="0.15">
      <c r="A5" s="37"/>
      <c r="B5" s="43"/>
      <c r="C5" s="39" t="s">
        <v>370</v>
      </c>
      <c r="D5" s="40"/>
      <c r="E5" s="41"/>
      <c r="F5" s="41"/>
      <c r="G5" s="42"/>
    </row>
    <row r="6" spans="1:7" ht="15.95" customHeight="1" x14ac:dyDescent="0.15">
      <c r="A6" s="37"/>
      <c r="B6" s="43"/>
      <c r="C6" s="44" t="s">
        <v>371</v>
      </c>
      <c r="D6" s="45">
        <f>SUM(D4:D5)</f>
        <v>0</v>
      </c>
      <c r="E6" s="46"/>
      <c r="F6" s="46"/>
      <c r="G6" s="47"/>
    </row>
    <row r="7" spans="1:7" ht="15.95" customHeight="1" x14ac:dyDescent="0.15">
      <c r="A7" s="37"/>
      <c r="B7" s="43" t="s">
        <v>372</v>
      </c>
      <c r="C7" s="48" t="s">
        <v>373</v>
      </c>
      <c r="D7" s="49">
        <f>[1]총괄표!L29</f>
        <v>0</v>
      </c>
      <c r="E7" s="50"/>
      <c r="F7" s="50"/>
      <c r="G7" s="51"/>
    </row>
    <row r="8" spans="1:7" ht="15.95" customHeight="1" x14ac:dyDescent="0.15">
      <c r="A8" s="37"/>
      <c r="B8" s="43"/>
      <c r="C8" s="39" t="s">
        <v>374</v>
      </c>
      <c r="D8" s="52"/>
      <c r="E8" s="53" t="s">
        <v>375</v>
      </c>
      <c r="F8" s="53"/>
      <c r="G8" s="42"/>
    </row>
    <row r="9" spans="1:7" ht="15.95" customHeight="1" x14ac:dyDescent="0.15">
      <c r="A9" s="37"/>
      <c r="B9" s="43"/>
      <c r="C9" s="44" t="s">
        <v>371</v>
      </c>
      <c r="D9" s="54"/>
      <c r="E9" s="55"/>
      <c r="F9" s="55"/>
      <c r="G9" s="47"/>
    </row>
    <row r="10" spans="1:7" ht="15.95" customHeight="1" x14ac:dyDescent="0.15">
      <c r="A10" s="37"/>
      <c r="B10" s="56" t="s">
        <v>376</v>
      </c>
      <c r="C10" s="57" t="s">
        <v>377</v>
      </c>
      <c r="D10" s="52"/>
      <c r="E10" s="53"/>
      <c r="F10" s="53"/>
      <c r="G10" s="42"/>
    </row>
    <row r="11" spans="1:7" ht="15.95" customHeight="1" x14ac:dyDescent="0.15">
      <c r="A11" s="37"/>
      <c r="B11" s="56"/>
      <c r="C11" s="57" t="s">
        <v>378</v>
      </c>
      <c r="D11" s="52"/>
      <c r="E11" s="53" t="s">
        <v>379</v>
      </c>
      <c r="F11" s="53"/>
      <c r="G11" s="42"/>
    </row>
    <row r="12" spans="1:7" ht="15.95" customHeight="1" x14ac:dyDescent="0.15">
      <c r="A12" s="37"/>
      <c r="B12" s="56"/>
      <c r="C12" s="57" t="s">
        <v>380</v>
      </c>
      <c r="D12" s="52"/>
      <c r="E12" s="53" t="s">
        <v>381</v>
      </c>
      <c r="F12" s="53"/>
      <c r="G12" s="42"/>
    </row>
    <row r="13" spans="1:7" ht="15.95" customHeight="1" x14ac:dyDescent="0.15">
      <c r="A13" s="37"/>
      <c r="B13" s="56"/>
      <c r="C13" s="57" t="s">
        <v>382</v>
      </c>
      <c r="D13" s="52"/>
      <c r="E13" s="53" t="s">
        <v>383</v>
      </c>
      <c r="F13" s="53"/>
      <c r="G13" s="42"/>
    </row>
    <row r="14" spans="1:7" ht="15.95" customHeight="1" x14ac:dyDescent="0.15">
      <c r="A14" s="37"/>
      <c r="B14" s="56"/>
      <c r="C14" s="57" t="s">
        <v>384</v>
      </c>
      <c r="D14" s="52"/>
      <c r="E14" s="53" t="s">
        <v>385</v>
      </c>
      <c r="F14" s="53"/>
      <c r="G14" s="58"/>
    </row>
    <row r="15" spans="1:7" ht="15.95" customHeight="1" x14ac:dyDescent="0.15">
      <c r="A15" s="37"/>
      <c r="B15" s="56"/>
      <c r="C15" s="57" t="s">
        <v>386</v>
      </c>
      <c r="D15" s="52"/>
      <c r="E15" s="53" t="s">
        <v>387</v>
      </c>
      <c r="F15" s="59"/>
      <c r="G15" s="60"/>
    </row>
    <row r="16" spans="1:7" ht="15.95" customHeight="1" x14ac:dyDescent="0.15">
      <c r="A16" s="37"/>
      <c r="B16" s="56"/>
      <c r="C16" s="57" t="s">
        <v>388</v>
      </c>
      <c r="D16" s="52"/>
      <c r="E16" s="53" t="s">
        <v>389</v>
      </c>
      <c r="F16" s="59"/>
      <c r="G16" s="61"/>
    </row>
    <row r="17" spans="1:7" ht="15.95" customHeight="1" x14ac:dyDescent="0.15">
      <c r="A17" s="37"/>
      <c r="B17" s="56"/>
      <c r="C17" s="57" t="s">
        <v>390</v>
      </c>
      <c r="D17" s="52"/>
      <c r="E17" s="53" t="s">
        <v>391</v>
      </c>
      <c r="F17" s="59"/>
      <c r="G17" s="42"/>
    </row>
    <row r="18" spans="1:7" ht="15.95" customHeight="1" x14ac:dyDescent="0.15">
      <c r="A18" s="37"/>
      <c r="B18" s="56"/>
      <c r="C18" s="57" t="s">
        <v>392</v>
      </c>
      <c r="D18" s="52"/>
      <c r="E18" s="53" t="s">
        <v>393</v>
      </c>
      <c r="F18" s="62"/>
      <c r="G18" s="63"/>
    </row>
    <row r="19" spans="1:7" ht="15.95" customHeight="1" x14ac:dyDescent="0.15">
      <c r="A19" s="37"/>
      <c r="B19" s="56"/>
      <c r="C19" s="57" t="s">
        <v>394</v>
      </c>
      <c r="D19" s="52"/>
      <c r="E19" s="53"/>
      <c r="F19" s="53"/>
      <c r="G19" s="42"/>
    </row>
    <row r="20" spans="1:7" ht="15.95" customHeight="1" x14ac:dyDescent="0.15">
      <c r="A20" s="64"/>
      <c r="B20" s="65"/>
      <c r="C20" s="66" t="s">
        <v>371</v>
      </c>
      <c r="D20" s="54"/>
      <c r="E20" s="53"/>
      <c r="F20" s="53"/>
      <c r="G20" s="42"/>
    </row>
    <row r="21" spans="1:7" ht="15.95" customHeight="1" x14ac:dyDescent="0.15">
      <c r="A21" s="67" t="s">
        <v>395</v>
      </c>
      <c r="B21" s="68"/>
      <c r="C21" s="68"/>
      <c r="D21" s="69"/>
      <c r="E21" s="70" t="s">
        <v>396</v>
      </c>
      <c r="F21" s="70"/>
      <c r="G21" s="71"/>
    </row>
    <row r="22" spans="1:7" ht="15.95" customHeight="1" x14ac:dyDescent="0.15">
      <c r="A22" s="67" t="s">
        <v>397</v>
      </c>
      <c r="B22" s="68"/>
      <c r="C22" s="68"/>
      <c r="D22" s="69"/>
      <c r="E22" s="70" t="s">
        <v>398</v>
      </c>
      <c r="F22" s="70"/>
      <c r="G22" s="71"/>
    </row>
    <row r="23" spans="1:7" ht="15.95" customHeight="1" x14ac:dyDescent="0.15">
      <c r="A23" s="67" t="s">
        <v>399</v>
      </c>
      <c r="B23" s="68"/>
      <c r="C23" s="68"/>
      <c r="D23" s="69"/>
      <c r="E23" s="70"/>
      <c r="F23" s="70"/>
      <c r="G23" s="71"/>
    </row>
    <row r="24" spans="1:7" ht="15.95" customHeight="1" x14ac:dyDescent="0.15">
      <c r="A24" s="67" t="s">
        <v>400</v>
      </c>
      <c r="B24" s="68"/>
      <c r="C24" s="68"/>
      <c r="D24" s="69"/>
      <c r="E24" s="70"/>
      <c r="F24" s="70"/>
      <c r="G24" s="71"/>
    </row>
    <row r="25" spans="1:7" ht="15.95" customHeight="1" x14ac:dyDescent="0.15">
      <c r="A25" s="67" t="s">
        <v>401</v>
      </c>
      <c r="B25" s="68"/>
      <c r="C25" s="68"/>
      <c r="D25" s="69"/>
      <c r="E25" s="70"/>
      <c r="F25" s="70"/>
      <c r="G25" s="71"/>
    </row>
    <row r="26" spans="1:7" ht="15.95" customHeight="1" x14ac:dyDescent="0.15">
      <c r="A26" s="72" t="s">
        <v>402</v>
      </c>
      <c r="B26" s="73"/>
      <c r="C26" s="73"/>
      <c r="D26" s="74"/>
      <c r="E26" s="75"/>
      <c r="F26" s="75"/>
      <c r="G26" s="51"/>
    </row>
    <row r="27" spans="1:7" ht="15.95" customHeight="1" x14ac:dyDescent="0.15">
      <c r="A27" s="76" t="s">
        <v>403</v>
      </c>
      <c r="B27" s="77"/>
      <c r="C27" s="77"/>
      <c r="D27" s="78">
        <f>D25+D26</f>
        <v>0</v>
      </c>
      <c r="E27" s="79"/>
      <c r="F27" s="79"/>
      <c r="G27" s="80"/>
    </row>
    <row r="28" spans="1:7" ht="15.95" customHeight="1" x14ac:dyDescent="0.15">
      <c r="A28" s="81" t="s">
        <v>404</v>
      </c>
      <c r="B28" s="82"/>
      <c r="C28" s="83"/>
      <c r="D28" s="84">
        <f>[1]총괄표!I31</f>
        <v>0</v>
      </c>
      <c r="E28" s="85"/>
      <c r="F28" s="85"/>
      <c r="G28" s="86"/>
    </row>
    <row r="29" spans="1:7" ht="15.95" customHeight="1" x14ac:dyDescent="0.15">
      <c r="A29" s="87" t="s">
        <v>405</v>
      </c>
      <c r="B29" s="88"/>
      <c r="C29" s="89"/>
      <c r="D29" s="90">
        <f>[1]총괄표!I32</f>
        <v>0</v>
      </c>
      <c r="E29" s="91"/>
      <c r="F29" s="91"/>
      <c r="G29" s="92"/>
    </row>
    <row r="30" spans="1:7" ht="15.95" customHeight="1" x14ac:dyDescent="0.15">
      <c r="A30" s="87" t="s">
        <v>406</v>
      </c>
      <c r="B30" s="88"/>
      <c r="C30" s="89"/>
      <c r="D30" s="90"/>
      <c r="E30" s="91"/>
      <c r="F30" s="91"/>
      <c r="G30" s="92"/>
    </row>
    <row r="31" spans="1:7" ht="15.95" customHeight="1" x14ac:dyDescent="0.15">
      <c r="A31" s="87" t="s">
        <v>407</v>
      </c>
      <c r="B31" s="88"/>
      <c r="C31" s="89"/>
      <c r="D31" s="90"/>
      <c r="E31" s="91"/>
      <c r="F31" s="91"/>
      <c r="G31" s="92"/>
    </row>
    <row r="32" spans="1:7" ht="15.95" customHeight="1" thickBot="1" x14ac:dyDescent="0.2">
      <c r="A32" s="93" t="s">
        <v>408</v>
      </c>
      <c r="B32" s="94"/>
      <c r="C32" s="94"/>
      <c r="D32" s="95">
        <f>SUM(D27:D31)</f>
        <v>0</v>
      </c>
      <c r="E32" s="96"/>
      <c r="F32" s="96"/>
      <c r="G32" s="97"/>
    </row>
    <row r="34" spans="1:7" x14ac:dyDescent="0.15">
      <c r="A34"/>
      <c r="B34"/>
      <c r="C34"/>
      <c r="D34" s="98"/>
      <c r="E34" s="99"/>
      <c r="F34" s="99"/>
      <c r="G34" s="99"/>
    </row>
    <row r="35" spans="1:7" x14ac:dyDescent="0.15">
      <c r="A35"/>
      <c r="B35"/>
      <c r="C35"/>
      <c r="D35" s="100"/>
      <c r="E35" s="99"/>
      <c r="F35" s="99"/>
      <c r="G35" s="99"/>
    </row>
    <row r="36" spans="1:7" x14ac:dyDescent="0.15">
      <c r="A36"/>
      <c r="B36"/>
      <c r="C36"/>
      <c r="D36" s="101"/>
      <c r="E36"/>
      <c r="F36"/>
      <c r="G36"/>
    </row>
    <row r="37" spans="1:7" x14ac:dyDescent="0.15">
      <c r="G37" s="102"/>
    </row>
    <row r="38" spans="1:7" x14ac:dyDescent="0.15">
      <c r="G38" s="102"/>
    </row>
    <row r="39" spans="1:7" x14ac:dyDescent="0.15">
      <c r="G39" s="102"/>
    </row>
    <row r="40" spans="1:7" x14ac:dyDescent="0.15">
      <c r="G40" s="102"/>
    </row>
    <row r="41" spans="1:7" x14ac:dyDescent="0.15">
      <c r="D41" s="103"/>
      <c r="E41" s="104"/>
      <c r="G41" s="105"/>
    </row>
    <row r="43" spans="1:7" x14ac:dyDescent="0.15">
      <c r="E43" s="16"/>
    </row>
    <row r="44" spans="1:7" x14ac:dyDescent="0.15">
      <c r="E44" s="16"/>
    </row>
    <row r="45" spans="1:7" x14ac:dyDescent="0.15">
      <c r="E45" s="16"/>
    </row>
    <row r="46" spans="1:7" x14ac:dyDescent="0.15">
      <c r="E46" s="16"/>
    </row>
    <row r="47" spans="1:7" x14ac:dyDescent="0.15">
      <c r="D47" s="103"/>
      <c r="E47" s="16"/>
      <c r="G47" s="106"/>
    </row>
    <row r="48" spans="1:7" x14ac:dyDescent="0.15">
      <c r="E48" s="106"/>
    </row>
    <row r="49" spans="5:7" x14ac:dyDescent="0.15">
      <c r="E49" s="103"/>
    </row>
    <row r="50" spans="5:7" x14ac:dyDescent="0.15">
      <c r="E50" s="16"/>
    </row>
    <row r="51" spans="5:7" x14ac:dyDescent="0.15">
      <c r="E51" s="16"/>
    </row>
    <row r="52" spans="5:7" x14ac:dyDescent="0.15">
      <c r="G52" s="107"/>
    </row>
    <row r="53" spans="5:7" x14ac:dyDescent="0.15">
      <c r="G53" s="102"/>
    </row>
    <row r="54" spans="5:7" x14ac:dyDescent="0.15">
      <c r="G54" s="105"/>
    </row>
  </sheetData>
  <mergeCells count="19">
    <mergeCell ref="A27:C27"/>
    <mergeCell ref="A28:C28"/>
    <mergeCell ref="A29:C29"/>
    <mergeCell ref="A30:C30"/>
    <mergeCell ref="A31:C31"/>
    <mergeCell ref="A32:C32"/>
    <mergeCell ref="A21:C21"/>
    <mergeCell ref="A22:C22"/>
    <mergeCell ref="A23:C23"/>
    <mergeCell ref="A24:C24"/>
    <mergeCell ref="A25:C25"/>
    <mergeCell ref="A26:C26"/>
    <mergeCell ref="A1:G1"/>
    <mergeCell ref="F2:G2"/>
    <mergeCell ref="A3:C3"/>
    <mergeCell ref="A4:A20"/>
    <mergeCell ref="B4:B6"/>
    <mergeCell ref="B7:B9"/>
    <mergeCell ref="B10:B20"/>
  </mergeCells>
  <phoneticPr fontId="3" type="noConversion"/>
  <printOptions horizontalCentered="1" verticalCentered="1"/>
  <pageMargins left="0.39370078740157483" right="0.35433070866141736" top="0.39370078740157483" bottom="0.39370078740157483" header="0.51181102362204722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55547-7A56-469C-864B-DBFEB153367E}">
  <dimension ref="A1:AE209"/>
  <sheetViews>
    <sheetView tabSelected="1" topLeftCell="D1" workbookViewId="0">
      <pane ySplit="3" topLeftCell="A4" activePane="bottomLeft" state="frozen"/>
      <selection activeCell="D1" sqref="D1"/>
      <selection pane="bottomLeft" activeCell="U8" sqref="U8"/>
    </sheetView>
  </sheetViews>
  <sheetFormatPr defaultRowHeight="23.1" customHeight="1" x14ac:dyDescent="0.15"/>
  <cols>
    <col min="1" max="1" width="12.109375" style="1" hidden="1" customWidth="1"/>
    <col min="2" max="2" width="17.44140625" style="1" hidden="1" customWidth="1"/>
    <col min="3" max="3" width="20.6640625" style="1" hidden="1" customWidth="1"/>
    <col min="4" max="4" width="24.77734375" style="1" customWidth="1"/>
    <col min="5" max="5" width="27.77734375" style="1" customWidth="1"/>
    <col min="6" max="6" width="4.21875" style="5" customWidth="1"/>
    <col min="7" max="7" width="10" style="3" customWidth="1"/>
    <col min="8" max="8" width="13" style="16" customWidth="1"/>
    <col min="9" max="9" width="13.21875" style="16" customWidth="1"/>
    <col min="10" max="10" width="5.5546875" style="16" hidden="1" customWidth="1"/>
    <col min="11" max="11" width="10.44140625" style="16" customWidth="1"/>
    <col min="12" max="12" width="11.77734375" style="16" customWidth="1"/>
    <col min="13" max="13" width="8.44140625" style="16" customWidth="1"/>
    <col min="14" max="14" width="9.109375" style="16" customWidth="1"/>
    <col min="15" max="15" width="6" style="16" hidden="1" customWidth="1"/>
    <col min="16" max="16" width="13" style="16" customWidth="1"/>
    <col min="17" max="17" width="11.109375" style="5" customWidth="1"/>
    <col min="18" max="18" width="8.88671875" style="3"/>
    <col min="19" max="22" width="8.88671875" style="3" customWidth="1"/>
    <col min="23" max="26" width="8.88671875" style="3"/>
    <col min="27" max="31" width="11.77734375" style="16" customWidth="1"/>
    <col min="32" max="16384" width="8.88671875" style="3"/>
  </cols>
  <sheetData>
    <row r="1" spans="1:31" ht="23.1" customHeight="1" x14ac:dyDescent="0.15">
      <c r="A1" s="1" t="s">
        <v>0</v>
      </c>
      <c r="B1" s="1" t="s">
        <v>1</v>
      </c>
      <c r="C1" s="1" t="s">
        <v>2</v>
      </c>
      <c r="D1" s="2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W1" s="4" t="s">
        <v>4</v>
      </c>
      <c r="X1" s="4"/>
      <c r="Y1" s="4"/>
      <c r="Z1" s="5"/>
      <c r="AA1" s="5" t="s">
        <v>5</v>
      </c>
      <c r="AB1" s="5"/>
      <c r="AC1" s="5"/>
      <c r="AD1" s="5"/>
      <c r="AE1" s="5"/>
    </row>
    <row r="2" spans="1:31" s="5" customFormat="1" ht="23.1" customHeight="1" x14ac:dyDescent="0.15">
      <c r="A2" s="6" t="s">
        <v>6</v>
      </c>
      <c r="B2" s="6" t="s">
        <v>7</v>
      </c>
      <c r="C2" s="6" t="s">
        <v>8</v>
      </c>
      <c r="D2" s="7" t="s">
        <v>9</v>
      </c>
      <c r="E2" s="7" t="s">
        <v>10</v>
      </c>
      <c r="F2" s="8" t="s">
        <v>11</v>
      </c>
      <c r="G2" s="8" t="s">
        <v>12</v>
      </c>
      <c r="H2" s="9" t="s">
        <v>13</v>
      </c>
      <c r="I2" s="9"/>
      <c r="J2" s="9" t="s">
        <v>14</v>
      </c>
      <c r="K2" s="9"/>
      <c r="L2" s="9"/>
      <c r="M2" s="9" t="s">
        <v>15</v>
      </c>
      <c r="N2" s="9"/>
      <c r="O2" s="10"/>
      <c r="P2" s="9" t="s">
        <v>16</v>
      </c>
      <c r="Q2" s="8" t="s">
        <v>17</v>
      </c>
      <c r="W2" s="5" t="s">
        <v>18</v>
      </c>
      <c r="X2" s="5" t="s">
        <v>19</v>
      </c>
      <c r="Y2" s="5" t="s">
        <v>20</v>
      </c>
      <c r="Z2" s="5" t="s">
        <v>21</v>
      </c>
      <c r="AA2" s="11" t="s">
        <v>22</v>
      </c>
      <c r="AB2" s="11" t="s">
        <v>23</v>
      </c>
      <c r="AC2" s="11" t="s">
        <v>24</v>
      </c>
      <c r="AD2" s="11" t="s">
        <v>25</v>
      </c>
      <c r="AE2" s="11" t="s">
        <v>18</v>
      </c>
    </row>
    <row r="3" spans="1:31" s="5" customFormat="1" ht="23.1" customHeight="1" x14ac:dyDescent="0.15">
      <c r="A3" s="6"/>
      <c r="B3" s="6"/>
      <c r="C3" s="6"/>
      <c r="D3" s="12"/>
      <c r="E3" s="12"/>
      <c r="F3" s="13"/>
      <c r="G3" s="13"/>
      <c r="H3" s="14" t="s">
        <v>26</v>
      </c>
      <c r="I3" s="14" t="s">
        <v>27</v>
      </c>
      <c r="J3" s="14" t="s">
        <v>12</v>
      </c>
      <c r="K3" s="14" t="s">
        <v>26</v>
      </c>
      <c r="L3" s="14" t="s">
        <v>27</v>
      </c>
      <c r="M3" s="14" t="s">
        <v>26</v>
      </c>
      <c r="N3" s="14" t="s">
        <v>27</v>
      </c>
      <c r="O3" s="14" t="s">
        <v>26</v>
      </c>
      <c r="P3" s="15"/>
      <c r="Q3" s="13"/>
      <c r="W3" s="3"/>
      <c r="X3" s="3"/>
      <c r="Y3" s="3"/>
      <c r="Z3" s="3"/>
      <c r="AA3" s="16"/>
      <c r="AB3" s="16"/>
      <c r="AC3" s="16"/>
      <c r="AD3" s="16">
        <f>IF([1]옵션!$C$11 =0, "1", [1]옵션!$C$11)</f>
        <v>1</v>
      </c>
      <c r="AE3" s="16">
        <f>IF([1]옵션!$C$12 =0, "1", [1]옵션!$C$12)</f>
        <v>1</v>
      </c>
    </row>
    <row r="4" spans="1:31" ht="23.1" customHeight="1" x14ac:dyDescent="0.15">
      <c r="B4" s="1" t="s">
        <v>28</v>
      </c>
      <c r="D4" s="17" t="s">
        <v>29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</row>
    <row r="5" spans="1:31" ht="23.1" customHeight="1" x14ac:dyDescent="0.15">
      <c r="A5" s="1" t="s">
        <v>30</v>
      </c>
      <c r="B5" s="1" t="s">
        <v>31</v>
      </c>
      <c r="C5" s="1" t="s">
        <v>32</v>
      </c>
      <c r="D5" s="20" t="s">
        <v>33</v>
      </c>
      <c r="E5" s="20" t="s">
        <v>34</v>
      </c>
      <c r="F5" s="21" t="s">
        <v>35</v>
      </c>
      <c r="G5" s="22">
        <v>4</v>
      </c>
      <c r="H5" s="23"/>
      <c r="I5" s="24"/>
      <c r="J5" s="23"/>
      <c r="K5" s="23"/>
      <c r="L5" s="24"/>
      <c r="M5" s="23"/>
      <c r="N5" s="24"/>
      <c r="O5" s="23"/>
      <c r="P5" s="23"/>
      <c r="Q5" s="21"/>
      <c r="AB5" s="16">
        <f>G5*H5</f>
        <v>0</v>
      </c>
      <c r="AC5" s="16">
        <f>G5*H5</f>
        <v>0</v>
      </c>
    </row>
    <row r="6" spans="1:31" ht="23.1" customHeight="1" x14ac:dyDescent="0.15">
      <c r="A6" s="1" t="s">
        <v>36</v>
      </c>
      <c r="B6" s="1" t="s">
        <v>31</v>
      </c>
      <c r="C6" s="1" t="s">
        <v>37</v>
      </c>
      <c r="D6" s="20" t="s">
        <v>33</v>
      </c>
      <c r="E6" s="20" t="s">
        <v>38</v>
      </c>
      <c r="F6" s="21" t="s">
        <v>35</v>
      </c>
      <c r="G6" s="22">
        <v>4</v>
      </c>
      <c r="H6" s="23"/>
      <c r="I6" s="23"/>
      <c r="J6" s="23"/>
      <c r="K6" s="23"/>
      <c r="L6" s="23"/>
      <c r="M6" s="23"/>
      <c r="N6" s="23"/>
      <c r="O6" s="23"/>
      <c r="P6" s="23"/>
      <c r="Q6" s="21"/>
      <c r="AB6" s="16">
        <f>G6*H6</f>
        <v>0</v>
      </c>
      <c r="AC6" s="16">
        <f>G6*H6</f>
        <v>0</v>
      </c>
    </row>
    <row r="7" spans="1:31" ht="23.1" customHeight="1" x14ac:dyDescent="0.15">
      <c r="A7" s="1" t="s">
        <v>39</v>
      </c>
      <c r="B7" s="1" t="s">
        <v>31</v>
      </c>
      <c r="C7" s="1" t="s">
        <v>40</v>
      </c>
      <c r="D7" s="20" t="s">
        <v>33</v>
      </c>
      <c r="E7" s="20" t="s">
        <v>41</v>
      </c>
      <c r="F7" s="21" t="s">
        <v>35</v>
      </c>
      <c r="G7" s="22">
        <v>2</v>
      </c>
      <c r="H7" s="23"/>
      <c r="I7" s="23"/>
      <c r="J7" s="23"/>
      <c r="K7" s="23"/>
      <c r="L7" s="23"/>
      <c r="M7" s="23"/>
      <c r="N7" s="23"/>
      <c r="O7" s="23"/>
      <c r="P7" s="23"/>
      <c r="Q7" s="21"/>
      <c r="AB7" s="16">
        <f>G7*H7</f>
        <v>0</v>
      </c>
      <c r="AC7" s="16">
        <f>G7*H7</f>
        <v>0</v>
      </c>
    </row>
    <row r="8" spans="1:31" ht="23.1" customHeight="1" x14ac:dyDescent="0.15">
      <c r="A8" s="1" t="s">
        <v>42</v>
      </c>
      <c r="B8" s="1" t="s">
        <v>31</v>
      </c>
      <c r="C8" s="1" t="s">
        <v>43</v>
      </c>
      <c r="D8" s="20" t="s">
        <v>44</v>
      </c>
      <c r="E8" s="20" t="s">
        <v>34</v>
      </c>
      <c r="F8" s="21" t="s">
        <v>45</v>
      </c>
      <c r="G8" s="22">
        <v>4</v>
      </c>
      <c r="H8" s="23"/>
      <c r="I8" s="23"/>
      <c r="J8" s="23"/>
      <c r="K8" s="23"/>
      <c r="L8" s="23"/>
      <c r="M8" s="23"/>
      <c r="N8" s="23"/>
      <c r="O8" s="23"/>
      <c r="P8" s="23"/>
      <c r="Q8" s="21"/>
    </row>
    <row r="9" spans="1:31" ht="23.1" customHeight="1" x14ac:dyDescent="0.15">
      <c r="A9" s="1" t="s">
        <v>46</v>
      </c>
      <c r="B9" s="1" t="s">
        <v>31</v>
      </c>
      <c r="C9" s="1" t="s">
        <v>47</v>
      </c>
      <c r="D9" s="20" t="s">
        <v>44</v>
      </c>
      <c r="E9" s="20" t="s">
        <v>38</v>
      </c>
      <c r="F9" s="21" t="s">
        <v>45</v>
      </c>
      <c r="G9" s="22">
        <v>4</v>
      </c>
      <c r="H9" s="23"/>
      <c r="I9" s="23"/>
      <c r="J9" s="23"/>
      <c r="K9" s="23"/>
      <c r="L9" s="23"/>
      <c r="M9" s="23"/>
      <c r="N9" s="23"/>
      <c r="O9" s="23"/>
      <c r="P9" s="23"/>
      <c r="Q9" s="21"/>
    </row>
    <row r="10" spans="1:31" ht="23.1" customHeight="1" x14ac:dyDescent="0.15">
      <c r="A10" s="1" t="s">
        <v>48</v>
      </c>
      <c r="B10" s="1" t="s">
        <v>31</v>
      </c>
      <c r="C10" s="1" t="s">
        <v>49</v>
      </c>
      <c r="D10" s="20" t="s">
        <v>44</v>
      </c>
      <c r="E10" s="20" t="s">
        <v>41</v>
      </c>
      <c r="F10" s="21" t="s">
        <v>45</v>
      </c>
      <c r="G10" s="22">
        <v>2</v>
      </c>
      <c r="H10" s="23"/>
      <c r="I10" s="23"/>
      <c r="J10" s="23"/>
      <c r="K10" s="23"/>
      <c r="L10" s="23"/>
      <c r="M10" s="23"/>
      <c r="N10" s="23"/>
      <c r="O10" s="23"/>
      <c r="P10" s="23"/>
      <c r="Q10" s="21"/>
    </row>
    <row r="11" spans="1:31" ht="23.1" customHeight="1" x14ac:dyDescent="0.15">
      <c r="A11" s="1" t="s">
        <v>50</v>
      </c>
      <c r="B11" s="1" t="s">
        <v>31</v>
      </c>
      <c r="C11" s="1" t="s">
        <v>51</v>
      </c>
      <c r="D11" s="20" t="s">
        <v>52</v>
      </c>
      <c r="E11" s="20" t="s">
        <v>53</v>
      </c>
      <c r="F11" s="21" t="s">
        <v>35</v>
      </c>
      <c r="G11" s="22">
        <v>47</v>
      </c>
      <c r="H11" s="23"/>
      <c r="I11" s="23"/>
      <c r="J11" s="23"/>
      <c r="K11" s="23"/>
      <c r="L11" s="23"/>
      <c r="M11" s="23"/>
      <c r="N11" s="23"/>
      <c r="O11" s="23"/>
      <c r="P11" s="23"/>
      <c r="Q11" s="21"/>
      <c r="AC11" s="16">
        <f t="shared" ref="AC11:AC16" si="0">G11*H11</f>
        <v>0</v>
      </c>
    </row>
    <row r="12" spans="1:31" ht="23.1" customHeight="1" x14ac:dyDescent="0.15">
      <c r="A12" s="1" t="s">
        <v>54</v>
      </c>
      <c r="B12" s="1" t="s">
        <v>31</v>
      </c>
      <c r="C12" s="1" t="s">
        <v>55</v>
      </c>
      <c r="D12" s="20" t="s">
        <v>52</v>
      </c>
      <c r="E12" s="20" t="s">
        <v>56</v>
      </c>
      <c r="F12" s="21" t="s">
        <v>35</v>
      </c>
      <c r="G12" s="22">
        <v>27</v>
      </c>
      <c r="H12" s="23"/>
      <c r="I12" s="23"/>
      <c r="J12" s="23"/>
      <c r="K12" s="23"/>
      <c r="L12" s="23"/>
      <c r="M12" s="23"/>
      <c r="N12" s="23"/>
      <c r="O12" s="23"/>
      <c r="P12" s="23"/>
      <c r="Q12" s="21"/>
      <c r="AC12" s="16">
        <f t="shared" si="0"/>
        <v>0</v>
      </c>
    </row>
    <row r="13" spans="1:31" ht="23.1" customHeight="1" x14ac:dyDescent="0.15">
      <c r="A13" s="1" t="s">
        <v>57</v>
      </c>
      <c r="B13" s="1" t="s">
        <v>31</v>
      </c>
      <c r="C13" s="1" t="s">
        <v>58</v>
      </c>
      <c r="D13" s="20" t="s">
        <v>52</v>
      </c>
      <c r="E13" s="20" t="s">
        <v>59</v>
      </c>
      <c r="F13" s="21" t="s">
        <v>35</v>
      </c>
      <c r="G13" s="22">
        <v>107</v>
      </c>
      <c r="H13" s="23"/>
      <c r="I13" s="23"/>
      <c r="J13" s="23"/>
      <c r="K13" s="23"/>
      <c r="L13" s="23"/>
      <c r="M13" s="23"/>
      <c r="N13" s="23"/>
      <c r="O13" s="23"/>
      <c r="P13" s="23"/>
      <c r="Q13" s="21"/>
      <c r="AC13" s="16">
        <f t="shared" si="0"/>
        <v>0</v>
      </c>
    </row>
    <row r="14" spans="1:31" ht="23.1" customHeight="1" x14ac:dyDescent="0.15">
      <c r="A14" s="1" t="s">
        <v>60</v>
      </c>
      <c r="B14" s="1" t="s">
        <v>31</v>
      </c>
      <c r="C14" s="1" t="s">
        <v>61</v>
      </c>
      <c r="D14" s="20" t="s">
        <v>62</v>
      </c>
      <c r="E14" s="20" t="s">
        <v>63</v>
      </c>
      <c r="F14" s="21" t="s">
        <v>35</v>
      </c>
      <c r="G14" s="22">
        <v>108</v>
      </c>
      <c r="H14" s="23"/>
      <c r="I14" s="23"/>
      <c r="J14" s="23"/>
      <c r="K14" s="23"/>
      <c r="L14" s="23"/>
      <c r="M14" s="23"/>
      <c r="N14" s="23"/>
      <c r="O14" s="23"/>
      <c r="P14" s="23"/>
      <c r="Q14" s="21"/>
      <c r="AC14" s="16">
        <f t="shared" si="0"/>
        <v>0</v>
      </c>
    </row>
    <row r="15" spans="1:31" ht="23.1" customHeight="1" x14ac:dyDescent="0.15">
      <c r="A15" s="1" t="s">
        <v>64</v>
      </c>
      <c r="B15" s="1" t="s">
        <v>31</v>
      </c>
      <c r="C15" s="1" t="s">
        <v>65</v>
      </c>
      <c r="D15" s="20" t="s">
        <v>62</v>
      </c>
      <c r="E15" s="20" t="s">
        <v>66</v>
      </c>
      <c r="F15" s="21" t="s">
        <v>35</v>
      </c>
      <c r="G15" s="22">
        <v>428</v>
      </c>
      <c r="H15" s="23"/>
      <c r="I15" s="23"/>
      <c r="J15" s="23"/>
      <c r="K15" s="23"/>
      <c r="L15" s="23"/>
      <c r="M15" s="23"/>
      <c r="N15" s="23"/>
      <c r="O15" s="23"/>
      <c r="P15" s="23"/>
      <c r="Q15" s="21"/>
      <c r="AC15" s="16">
        <f t="shared" si="0"/>
        <v>0</v>
      </c>
    </row>
    <row r="16" spans="1:31" ht="23.1" customHeight="1" x14ac:dyDescent="0.15">
      <c r="A16" s="1" t="s">
        <v>67</v>
      </c>
      <c r="B16" s="1" t="s">
        <v>31</v>
      </c>
      <c r="C16" s="1" t="s">
        <v>68</v>
      </c>
      <c r="D16" s="20" t="s">
        <v>62</v>
      </c>
      <c r="E16" s="20" t="s">
        <v>69</v>
      </c>
      <c r="F16" s="21" t="s">
        <v>35</v>
      </c>
      <c r="G16" s="22">
        <v>47</v>
      </c>
      <c r="H16" s="23"/>
      <c r="I16" s="23"/>
      <c r="J16" s="23"/>
      <c r="K16" s="23"/>
      <c r="L16" s="23"/>
      <c r="M16" s="23"/>
      <c r="N16" s="23"/>
      <c r="O16" s="23"/>
      <c r="P16" s="23"/>
      <c r="Q16" s="21"/>
      <c r="AC16" s="16">
        <f t="shared" si="0"/>
        <v>0</v>
      </c>
    </row>
    <row r="17" spans="1:26" ht="23.1" customHeight="1" x14ac:dyDescent="0.15">
      <c r="A17" s="1" t="s">
        <v>70</v>
      </c>
      <c r="B17" s="1" t="s">
        <v>31</v>
      </c>
      <c r="C17" s="1" t="s">
        <v>71</v>
      </c>
      <c r="D17" s="20" t="s">
        <v>72</v>
      </c>
      <c r="E17" s="20" t="s">
        <v>73</v>
      </c>
      <c r="F17" s="21" t="s">
        <v>45</v>
      </c>
      <c r="G17" s="22">
        <v>16</v>
      </c>
      <c r="H17" s="23"/>
      <c r="I17" s="23"/>
      <c r="J17" s="23"/>
      <c r="K17" s="23"/>
      <c r="L17" s="23"/>
      <c r="M17" s="23"/>
      <c r="N17" s="23"/>
      <c r="O17" s="23"/>
      <c r="P17" s="23"/>
      <c r="Q17" s="21"/>
    </row>
    <row r="18" spans="1:26" ht="23.1" customHeight="1" x14ac:dyDescent="0.15">
      <c r="A18" s="1" t="s">
        <v>74</v>
      </c>
      <c r="B18" s="1" t="s">
        <v>31</v>
      </c>
      <c r="C18" s="1" t="s">
        <v>75</v>
      </c>
      <c r="D18" s="20" t="s">
        <v>72</v>
      </c>
      <c r="E18" s="20" t="s">
        <v>76</v>
      </c>
      <c r="F18" s="21" t="s">
        <v>45</v>
      </c>
      <c r="G18" s="22">
        <v>16</v>
      </c>
      <c r="H18" s="23"/>
      <c r="I18" s="23"/>
      <c r="J18" s="23"/>
      <c r="K18" s="23"/>
      <c r="L18" s="23"/>
      <c r="M18" s="23"/>
      <c r="N18" s="23"/>
      <c r="O18" s="23"/>
      <c r="P18" s="23"/>
      <c r="Q18" s="21"/>
    </row>
    <row r="19" spans="1:26" ht="23.1" customHeight="1" x14ac:dyDescent="0.15">
      <c r="A19" s="1" t="s">
        <v>77</v>
      </c>
      <c r="B19" s="1" t="s">
        <v>31</v>
      </c>
      <c r="C19" s="1" t="s">
        <v>78</v>
      </c>
      <c r="D19" s="20" t="s">
        <v>72</v>
      </c>
      <c r="E19" s="20" t="s">
        <v>79</v>
      </c>
      <c r="F19" s="21" t="s">
        <v>45</v>
      </c>
      <c r="G19" s="22">
        <v>8</v>
      </c>
      <c r="H19" s="23"/>
      <c r="I19" s="23"/>
      <c r="J19" s="23"/>
      <c r="K19" s="23"/>
      <c r="L19" s="23"/>
      <c r="M19" s="23"/>
      <c r="N19" s="23"/>
      <c r="O19" s="23"/>
      <c r="P19" s="23"/>
      <c r="Q19" s="21"/>
    </row>
    <row r="20" spans="1:26" ht="23.1" customHeight="1" x14ac:dyDescent="0.15">
      <c r="A20" s="1" t="s">
        <v>80</v>
      </c>
      <c r="B20" s="1" t="s">
        <v>31</v>
      </c>
      <c r="C20" s="1" t="s">
        <v>81</v>
      </c>
      <c r="D20" s="20" t="s">
        <v>82</v>
      </c>
      <c r="E20" s="20" t="s">
        <v>83</v>
      </c>
      <c r="F20" s="21" t="s">
        <v>45</v>
      </c>
      <c r="G20" s="22">
        <v>4</v>
      </c>
      <c r="H20" s="23"/>
      <c r="I20" s="23"/>
      <c r="J20" s="23"/>
      <c r="K20" s="23"/>
      <c r="L20" s="23"/>
      <c r="M20" s="23"/>
      <c r="N20" s="23"/>
      <c r="O20" s="23"/>
      <c r="P20" s="23"/>
      <c r="Q20" s="21"/>
    </row>
    <row r="21" spans="1:26" ht="23.1" customHeight="1" x14ac:dyDescent="0.15">
      <c r="A21" s="1" t="s">
        <v>84</v>
      </c>
      <c r="B21" s="1" t="s">
        <v>31</v>
      </c>
      <c r="C21" s="1" t="s">
        <v>85</v>
      </c>
      <c r="D21" s="20" t="s">
        <v>82</v>
      </c>
      <c r="E21" s="20" t="s">
        <v>86</v>
      </c>
      <c r="F21" s="21" t="s">
        <v>45</v>
      </c>
      <c r="G21" s="22">
        <v>4</v>
      </c>
      <c r="H21" s="23"/>
      <c r="I21" s="23"/>
      <c r="J21" s="23"/>
      <c r="K21" s="23"/>
      <c r="L21" s="23"/>
      <c r="M21" s="23"/>
      <c r="N21" s="23"/>
      <c r="O21" s="23"/>
      <c r="P21" s="23"/>
      <c r="Q21" s="21"/>
    </row>
    <row r="22" spans="1:26" ht="23.1" customHeight="1" x14ac:dyDescent="0.15">
      <c r="A22" s="1" t="s">
        <v>87</v>
      </c>
      <c r="B22" s="1" t="s">
        <v>31</v>
      </c>
      <c r="C22" s="1" t="s">
        <v>88</v>
      </c>
      <c r="D22" s="20" t="s">
        <v>82</v>
      </c>
      <c r="E22" s="20" t="s">
        <v>89</v>
      </c>
      <c r="F22" s="21" t="s">
        <v>45</v>
      </c>
      <c r="G22" s="22">
        <v>2</v>
      </c>
      <c r="H22" s="23"/>
      <c r="I22" s="23"/>
      <c r="J22" s="23"/>
      <c r="K22" s="23"/>
      <c r="L22" s="23"/>
      <c r="M22" s="23"/>
      <c r="N22" s="23"/>
      <c r="O22" s="23"/>
      <c r="P22" s="23"/>
      <c r="Q22" s="21"/>
    </row>
    <row r="23" spans="1:26" ht="23.1" customHeight="1" x14ac:dyDescent="0.15">
      <c r="A23" s="1" t="s">
        <v>90</v>
      </c>
      <c r="B23" s="1" t="s">
        <v>31</v>
      </c>
      <c r="C23" s="1" t="s">
        <v>91</v>
      </c>
      <c r="D23" s="20" t="s">
        <v>92</v>
      </c>
      <c r="E23" s="20" t="s">
        <v>93</v>
      </c>
      <c r="F23" s="21" t="s">
        <v>94</v>
      </c>
      <c r="G23" s="22">
        <v>2</v>
      </c>
      <c r="H23" s="23"/>
      <c r="I23" s="23"/>
      <c r="J23" s="23"/>
      <c r="K23" s="23"/>
      <c r="L23" s="23"/>
      <c r="M23" s="23"/>
      <c r="N23" s="23"/>
      <c r="O23" s="23"/>
      <c r="P23" s="23"/>
      <c r="Q23" s="21"/>
    </row>
    <row r="24" spans="1:26" ht="23.1" customHeight="1" x14ac:dyDescent="0.15">
      <c r="A24" s="1" t="s">
        <v>95</v>
      </c>
      <c r="B24" s="1" t="s">
        <v>31</v>
      </c>
      <c r="C24" s="1" t="s">
        <v>96</v>
      </c>
      <c r="D24" s="20" t="s">
        <v>92</v>
      </c>
      <c r="E24" s="20" t="s">
        <v>97</v>
      </c>
      <c r="F24" s="21" t="s">
        <v>94</v>
      </c>
      <c r="G24" s="22">
        <v>2</v>
      </c>
      <c r="H24" s="23"/>
      <c r="I24" s="23"/>
      <c r="J24" s="23"/>
      <c r="K24" s="23"/>
      <c r="L24" s="23"/>
      <c r="M24" s="23"/>
      <c r="N24" s="23"/>
      <c r="O24" s="23"/>
      <c r="P24" s="23"/>
      <c r="Q24" s="21"/>
    </row>
    <row r="25" spans="1:26" ht="23.1" customHeight="1" x14ac:dyDescent="0.15">
      <c r="A25" s="1" t="s">
        <v>98</v>
      </c>
      <c r="B25" s="1" t="s">
        <v>31</v>
      </c>
      <c r="C25" s="1" t="s">
        <v>99</v>
      </c>
      <c r="D25" s="20" t="s">
        <v>100</v>
      </c>
      <c r="E25" s="20" t="s">
        <v>101</v>
      </c>
      <c r="F25" s="21" t="s">
        <v>102</v>
      </c>
      <c r="G25" s="22">
        <v>1</v>
      </c>
      <c r="H25" s="23"/>
      <c r="I25" s="23"/>
      <c r="J25" s="23"/>
      <c r="K25" s="23"/>
      <c r="L25" s="23"/>
      <c r="M25" s="23"/>
      <c r="N25" s="23"/>
      <c r="O25" s="23"/>
      <c r="P25" s="23"/>
      <c r="Q25" s="21"/>
    </row>
    <row r="26" spans="1:26" ht="23.1" customHeight="1" x14ac:dyDescent="0.15">
      <c r="A26" s="1" t="s">
        <v>103</v>
      </c>
      <c r="B26" s="1" t="s">
        <v>31</v>
      </c>
      <c r="C26" s="1" t="s">
        <v>104</v>
      </c>
      <c r="D26" s="20" t="s">
        <v>100</v>
      </c>
      <c r="E26" s="20" t="s">
        <v>105</v>
      </c>
      <c r="F26" s="21" t="s">
        <v>102</v>
      </c>
      <c r="G26" s="22">
        <v>1</v>
      </c>
      <c r="H26" s="23"/>
      <c r="I26" s="23"/>
      <c r="J26" s="23"/>
      <c r="K26" s="23"/>
      <c r="L26" s="23"/>
      <c r="M26" s="23"/>
      <c r="N26" s="23"/>
      <c r="O26" s="23"/>
      <c r="P26" s="23"/>
      <c r="Q26" s="21"/>
    </row>
    <row r="27" spans="1:26" ht="23.1" customHeight="1" x14ac:dyDescent="0.15">
      <c r="A27" s="1" t="s">
        <v>106</v>
      </c>
      <c r="B27" s="1" t="s">
        <v>31</v>
      </c>
      <c r="C27" s="1" t="s">
        <v>107</v>
      </c>
      <c r="D27" s="20" t="s">
        <v>100</v>
      </c>
      <c r="E27" s="20" t="s">
        <v>108</v>
      </c>
      <c r="F27" s="21" t="s">
        <v>102</v>
      </c>
      <c r="G27" s="22">
        <v>1</v>
      </c>
      <c r="H27" s="23"/>
      <c r="I27" s="23"/>
      <c r="J27" s="23"/>
      <c r="K27" s="23"/>
      <c r="L27" s="23"/>
      <c r="M27" s="23"/>
      <c r="N27" s="23"/>
      <c r="O27" s="23"/>
      <c r="P27" s="23"/>
      <c r="Q27" s="21"/>
    </row>
    <row r="28" spans="1:26" ht="23.1" customHeight="1" x14ac:dyDescent="0.15">
      <c r="A28" s="1" t="s">
        <v>109</v>
      </c>
      <c r="B28" s="1" t="s">
        <v>31</v>
      </c>
      <c r="C28" s="1" t="s">
        <v>110</v>
      </c>
      <c r="D28" s="20" t="s">
        <v>100</v>
      </c>
      <c r="E28" s="20" t="s">
        <v>111</v>
      </c>
      <c r="F28" s="21" t="s">
        <v>102</v>
      </c>
      <c r="G28" s="22">
        <v>1</v>
      </c>
      <c r="H28" s="23"/>
      <c r="I28" s="23"/>
      <c r="J28" s="23"/>
      <c r="K28" s="23"/>
      <c r="L28" s="23"/>
      <c r="M28" s="23"/>
      <c r="N28" s="23"/>
      <c r="O28" s="23"/>
      <c r="P28" s="23"/>
      <c r="Q28" s="21"/>
    </row>
    <row r="29" spans="1:26" ht="23.1" customHeight="1" x14ac:dyDescent="0.15">
      <c r="A29" s="1" t="s">
        <v>112</v>
      </c>
      <c r="B29" s="1" t="s">
        <v>31</v>
      </c>
      <c r="C29" s="1" t="s">
        <v>113</v>
      </c>
      <c r="D29" s="20" t="s">
        <v>100</v>
      </c>
      <c r="E29" s="20" t="s">
        <v>114</v>
      </c>
      <c r="F29" s="21" t="s">
        <v>102</v>
      </c>
      <c r="G29" s="22">
        <v>1</v>
      </c>
      <c r="H29" s="23"/>
      <c r="I29" s="23"/>
      <c r="J29" s="23"/>
      <c r="K29" s="23"/>
      <c r="L29" s="23"/>
      <c r="M29" s="23"/>
      <c r="N29" s="23"/>
      <c r="O29" s="23"/>
      <c r="P29" s="23"/>
      <c r="Q29" s="21"/>
    </row>
    <row r="30" spans="1:26" ht="23.1" customHeight="1" x14ac:dyDescent="0.15">
      <c r="D30" s="20"/>
      <c r="E30" s="20"/>
      <c r="F30" s="21"/>
      <c r="G30" s="22"/>
      <c r="H30" s="23"/>
      <c r="I30" s="23"/>
      <c r="J30" s="23"/>
      <c r="K30" s="23"/>
      <c r="L30" s="23"/>
      <c r="M30" s="23"/>
      <c r="N30" s="23"/>
      <c r="O30" s="23"/>
      <c r="P30" s="23"/>
      <c r="Q30" s="21"/>
    </row>
    <row r="31" spans="1:26" s="16" customFormat="1" ht="23.1" customHeight="1" x14ac:dyDescent="0.15">
      <c r="A31" s="1"/>
      <c r="B31" s="1" t="s">
        <v>115</v>
      </c>
      <c r="C31" s="1"/>
      <c r="D31" s="20" t="s">
        <v>116</v>
      </c>
      <c r="E31" s="20"/>
      <c r="F31" s="21"/>
      <c r="G31" s="22"/>
      <c r="H31" s="23"/>
      <c r="I31" s="23">
        <f>TRUNC(SUM(I4:I29))</f>
        <v>0</v>
      </c>
      <c r="J31" s="23"/>
      <c r="K31" s="23"/>
      <c r="L31" s="23">
        <f>TRUNC(SUM(L4:L29))</f>
        <v>0</v>
      </c>
      <c r="M31" s="23"/>
      <c r="N31" s="23">
        <f>TRUNC(SUM(N4:N29))</f>
        <v>0</v>
      </c>
      <c r="O31" s="23"/>
      <c r="P31" s="23">
        <f>TRUNC(SUM(P4:P29))</f>
        <v>0</v>
      </c>
      <c r="Q31" s="21"/>
      <c r="R31" s="3"/>
      <c r="S31" s="3"/>
      <c r="T31" s="3"/>
      <c r="U31" s="3"/>
      <c r="V31" s="3"/>
      <c r="W31" s="3"/>
      <c r="X31" s="3"/>
      <c r="Y31" s="3"/>
      <c r="Z31" s="3"/>
    </row>
    <row r="32" spans="1:26" s="16" customFormat="1" ht="23.1" customHeight="1" x14ac:dyDescent="0.15">
      <c r="A32" s="1"/>
      <c r="B32" s="1" t="s">
        <v>28</v>
      </c>
      <c r="C32" s="1"/>
      <c r="D32" s="17" t="s">
        <v>117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9"/>
      <c r="R32" s="3"/>
      <c r="S32" s="3"/>
      <c r="T32" s="3"/>
      <c r="U32" s="3"/>
      <c r="V32" s="3"/>
      <c r="W32" s="3"/>
      <c r="X32" s="3"/>
      <c r="Y32" s="3"/>
      <c r="Z32" s="3"/>
    </row>
    <row r="33" spans="1:29" s="16" customFormat="1" ht="23.1" customHeight="1" x14ac:dyDescent="0.15">
      <c r="A33" s="1" t="s">
        <v>118</v>
      </c>
      <c r="B33" s="1" t="s">
        <v>119</v>
      </c>
      <c r="C33" s="1" t="s">
        <v>120</v>
      </c>
      <c r="D33" s="20" t="s">
        <v>33</v>
      </c>
      <c r="E33" s="20" t="s">
        <v>121</v>
      </c>
      <c r="F33" s="21" t="s">
        <v>35</v>
      </c>
      <c r="G33" s="22">
        <v>1303.5999999999999</v>
      </c>
      <c r="H33" s="23"/>
      <c r="I33" s="23"/>
      <c r="J33" s="23"/>
      <c r="K33" s="23"/>
      <c r="L33" s="23"/>
      <c r="M33" s="23"/>
      <c r="N33" s="23"/>
      <c r="O33" s="23"/>
      <c r="P33" s="23"/>
      <c r="Q33" s="21"/>
      <c r="R33" s="3"/>
      <c r="S33" s="3"/>
      <c r="T33" s="3"/>
      <c r="U33" s="3"/>
      <c r="V33" s="3"/>
      <c r="W33" s="3"/>
      <c r="X33" s="3"/>
      <c r="Y33" s="3"/>
      <c r="Z33" s="3"/>
      <c r="AB33" s="16">
        <f>G33*H33</f>
        <v>0</v>
      </c>
      <c r="AC33" s="16">
        <f>G33*H33</f>
        <v>0</v>
      </c>
    </row>
    <row r="34" spans="1:29" s="16" customFormat="1" ht="23.1" customHeight="1" x14ac:dyDescent="0.15">
      <c r="A34" s="1" t="s">
        <v>122</v>
      </c>
      <c r="B34" s="1" t="s">
        <v>119</v>
      </c>
      <c r="C34" s="1" t="s">
        <v>123</v>
      </c>
      <c r="D34" s="20" t="s">
        <v>33</v>
      </c>
      <c r="E34" s="20" t="s">
        <v>124</v>
      </c>
      <c r="F34" s="21" t="s">
        <v>35</v>
      </c>
      <c r="G34" s="22">
        <v>2.4</v>
      </c>
      <c r="H34" s="23"/>
      <c r="I34" s="23"/>
      <c r="J34" s="23"/>
      <c r="K34" s="23"/>
      <c r="L34" s="23"/>
      <c r="M34" s="23"/>
      <c r="N34" s="23"/>
      <c r="O34" s="23"/>
      <c r="P34" s="23"/>
      <c r="Q34" s="21"/>
      <c r="R34" s="3"/>
      <c r="S34" s="3"/>
      <c r="T34" s="3"/>
      <c r="U34" s="3"/>
      <c r="V34" s="3"/>
      <c r="W34" s="3"/>
      <c r="X34" s="3"/>
      <c r="Y34" s="3"/>
      <c r="Z34" s="3"/>
      <c r="AB34" s="16">
        <f>G34*H34</f>
        <v>0</v>
      </c>
      <c r="AC34" s="16">
        <f>G34*H34</f>
        <v>0</v>
      </c>
    </row>
    <row r="35" spans="1:29" s="16" customFormat="1" ht="23.1" customHeight="1" x14ac:dyDescent="0.15">
      <c r="A35" s="1" t="s">
        <v>125</v>
      </c>
      <c r="B35" s="1" t="s">
        <v>119</v>
      </c>
      <c r="C35" s="1" t="s">
        <v>126</v>
      </c>
      <c r="D35" s="20" t="s">
        <v>127</v>
      </c>
      <c r="E35" s="20" t="s">
        <v>128</v>
      </c>
      <c r="F35" s="21" t="s">
        <v>45</v>
      </c>
      <c r="G35" s="22">
        <v>76</v>
      </c>
      <c r="H35" s="23"/>
      <c r="I35" s="23"/>
      <c r="J35" s="23"/>
      <c r="K35" s="23"/>
      <c r="L35" s="23"/>
      <c r="M35" s="23"/>
      <c r="N35" s="23"/>
      <c r="O35" s="23"/>
      <c r="P35" s="23"/>
      <c r="Q35" s="21"/>
      <c r="R35" s="3"/>
      <c r="S35" s="3"/>
      <c r="T35" s="3"/>
      <c r="U35" s="3"/>
      <c r="V35" s="3"/>
      <c r="W35" s="3"/>
      <c r="X35" s="3"/>
      <c r="Y35" s="3"/>
      <c r="Z35" s="3"/>
    </row>
    <row r="36" spans="1:29" s="16" customFormat="1" ht="23.1" customHeight="1" x14ac:dyDescent="0.15">
      <c r="A36" s="1" t="s">
        <v>129</v>
      </c>
      <c r="B36" s="1" t="s">
        <v>119</v>
      </c>
      <c r="C36" s="1" t="s">
        <v>130</v>
      </c>
      <c r="D36" s="20" t="s">
        <v>131</v>
      </c>
      <c r="E36" s="20" t="s">
        <v>132</v>
      </c>
      <c r="F36" s="21" t="s">
        <v>45</v>
      </c>
      <c r="G36" s="22">
        <v>40</v>
      </c>
      <c r="H36" s="23"/>
      <c r="I36" s="23"/>
      <c r="J36" s="23"/>
      <c r="K36" s="23"/>
      <c r="L36" s="23"/>
      <c r="M36" s="23"/>
      <c r="N36" s="23"/>
      <c r="O36" s="23"/>
      <c r="P36" s="23"/>
      <c r="Q36" s="21"/>
      <c r="R36" s="3"/>
      <c r="S36" s="3"/>
      <c r="T36" s="3"/>
      <c r="U36" s="3"/>
      <c r="V36" s="3"/>
      <c r="W36" s="3"/>
      <c r="X36" s="3"/>
      <c r="Y36" s="3"/>
      <c r="Z36" s="3"/>
    </row>
    <row r="37" spans="1:29" s="16" customFormat="1" ht="23.1" customHeight="1" x14ac:dyDescent="0.15">
      <c r="A37" s="1" t="s">
        <v>133</v>
      </c>
      <c r="B37" s="1" t="s">
        <v>119</v>
      </c>
      <c r="C37" s="1" t="s">
        <v>134</v>
      </c>
      <c r="D37" s="20" t="s">
        <v>131</v>
      </c>
      <c r="E37" s="20" t="s">
        <v>135</v>
      </c>
      <c r="F37" s="21" t="s">
        <v>45</v>
      </c>
      <c r="G37" s="22">
        <v>64</v>
      </c>
      <c r="H37" s="23"/>
      <c r="I37" s="23"/>
      <c r="J37" s="23"/>
      <c r="K37" s="23"/>
      <c r="L37" s="23"/>
      <c r="M37" s="23"/>
      <c r="N37" s="23"/>
      <c r="O37" s="23"/>
      <c r="P37" s="23"/>
      <c r="Q37" s="21"/>
      <c r="R37" s="3"/>
      <c r="S37" s="3"/>
      <c r="T37" s="3"/>
      <c r="U37" s="3"/>
      <c r="V37" s="3"/>
      <c r="W37" s="3"/>
      <c r="X37" s="3"/>
      <c r="Y37" s="3"/>
      <c r="Z37" s="3"/>
    </row>
    <row r="38" spans="1:29" s="16" customFormat="1" ht="23.1" customHeight="1" x14ac:dyDescent="0.15">
      <c r="A38" s="1" t="s">
        <v>136</v>
      </c>
      <c r="B38" s="1" t="s">
        <v>119</v>
      </c>
      <c r="C38" s="1" t="s">
        <v>137</v>
      </c>
      <c r="D38" s="20" t="s">
        <v>138</v>
      </c>
      <c r="E38" s="20" t="s">
        <v>139</v>
      </c>
      <c r="F38" s="21" t="s">
        <v>45</v>
      </c>
      <c r="G38" s="22">
        <v>76</v>
      </c>
      <c r="H38" s="23"/>
      <c r="I38" s="23"/>
      <c r="J38" s="23"/>
      <c r="K38" s="23"/>
      <c r="L38" s="23"/>
      <c r="M38" s="23"/>
      <c r="N38" s="23"/>
      <c r="O38" s="23"/>
      <c r="P38" s="23"/>
      <c r="Q38" s="21"/>
      <c r="R38" s="3"/>
      <c r="S38" s="3"/>
      <c r="T38" s="3"/>
      <c r="U38" s="3"/>
      <c r="V38" s="3"/>
      <c r="W38" s="3"/>
      <c r="X38" s="3"/>
      <c r="Y38" s="3"/>
      <c r="Z38" s="3"/>
    </row>
    <row r="39" spans="1:29" s="16" customFormat="1" ht="23.1" customHeight="1" x14ac:dyDescent="0.15">
      <c r="A39" s="1" t="s">
        <v>140</v>
      </c>
      <c r="B39" s="1" t="s">
        <v>119</v>
      </c>
      <c r="C39" s="1" t="s">
        <v>141</v>
      </c>
      <c r="D39" s="20" t="s">
        <v>138</v>
      </c>
      <c r="E39" s="20" t="s">
        <v>142</v>
      </c>
      <c r="F39" s="21" t="s">
        <v>45</v>
      </c>
      <c r="G39" s="22">
        <v>40</v>
      </c>
      <c r="H39" s="23"/>
      <c r="I39" s="23"/>
      <c r="J39" s="23"/>
      <c r="K39" s="23"/>
      <c r="L39" s="23"/>
      <c r="M39" s="23"/>
      <c r="N39" s="23"/>
      <c r="O39" s="23"/>
      <c r="P39" s="23"/>
      <c r="Q39" s="21"/>
      <c r="R39" s="3"/>
      <c r="S39" s="3"/>
      <c r="T39" s="3"/>
      <c r="U39" s="3"/>
      <c r="V39" s="3"/>
      <c r="W39" s="3"/>
      <c r="X39" s="3"/>
      <c r="Y39" s="3"/>
      <c r="Z39" s="3"/>
    </row>
    <row r="40" spans="1:29" s="16" customFormat="1" ht="23.1" customHeight="1" x14ac:dyDescent="0.15">
      <c r="A40" s="1" t="s">
        <v>143</v>
      </c>
      <c r="B40" s="1" t="s">
        <v>119</v>
      </c>
      <c r="C40" s="1" t="s">
        <v>144</v>
      </c>
      <c r="D40" s="20" t="s">
        <v>145</v>
      </c>
      <c r="E40" s="20" t="s">
        <v>146</v>
      </c>
      <c r="F40" s="21" t="s">
        <v>45</v>
      </c>
      <c r="G40" s="22">
        <v>4</v>
      </c>
      <c r="H40" s="23"/>
      <c r="I40" s="23"/>
      <c r="J40" s="23"/>
      <c r="K40" s="23"/>
      <c r="L40" s="23"/>
      <c r="M40" s="23"/>
      <c r="N40" s="23"/>
      <c r="O40" s="23"/>
      <c r="P40" s="23"/>
      <c r="Q40" s="21"/>
      <c r="R40" s="3"/>
      <c r="S40" s="3"/>
      <c r="T40" s="3"/>
      <c r="U40" s="3"/>
      <c r="V40" s="3"/>
      <c r="W40" s="3"/>
      <c r="X40" s="3"/>
      <c r="Y40" s="3"/>
      <c r="Z40" s="3"/>
    </row>
    <row r="41" spans="1:29" ht="23.1" customHeight="1" x14ac:dyDescent="0.15">
      <c r="A41" s="1" t="s">
        <v>147</v>
      </c>
      <c r="B41" s="1" t="s">
        <v>119</v>
      </c>
      <c r="C41" s="1" t="s">
        <v>148</v>
      </c>
      <c r="D41" s="20" t="s">
        <v>149</v>
      </c>
      <c r="E41" s="20" t="s">
        <v>150</v>
      </c>
      <c r="F41" s="21" t="s">
        <v>35</v>
      </c>
      <c r="G41" s="22">
        <v>10</v>
      </c>
      <c r="H41" s="23"/>
      <c r="I41" s="23"/>
      <c r="J41" s="23"/>
      <c r="K41" s="23"/>
      <c r="L41" s="23"/>
      <c r="M41" s="23"/>
      <c r="N41" s="23"/>
      <c r="O41" s="23"/>
      <c r="P41" s="23"/>
      <c r="Q41" s="21"/>
      <c r="AC41" s="16">
        <f>G41*H41</f>
        <v>0</v>
      </c>
    </row>
    <row r="42" spans="1:29" ht="23.1" customHeight="1" x14ac:dyDescent="0.15">
      <c r="A42" s="1" t="s">
        <v>151</v>
      </c>
      <c r="B42" s="1" t="s">
        <v>119</v>
      </c>
      <c r="C42" s="1" t="s">
        <v>152</v>
      </c>
      <c r="D42" s="20" t="s">
        <v>153</v>
      </c>
      <c r="E42" s="20" t="s">
        <v>150</v>
      </c>
      <c r="F42" s="21" t="s">
        <v>35</v>
      </c>
      <c r="G42" s="22">
        <v>10</v>
      </c>
      <c r="H42" s="23"/>
      <c r="I42" s="23"/>
      <c r="J42" s="23"/>
      <c r="K42" s="23"/>
      <c r="L42" s="23"/>
      <c r="M42" s="23"/>
      <c r="N42" s="23"/>
      <c r="O42" s="23"/>
      <c r="P42" s="23"/>
      <c r="Q42" s="21"/>
      <c r="AC42" s="16">
        <f>G42*H42</f>
        <v>0</v>
      </c>
    </row>
    <row r="43" spans="1:29" ht="23.1" customHeight="1" x14ac:dyDescent="0.15">
      <c r="A43" s="1" t="s">
        <v>154</v>
      </c>
      <c r="B43" s="1" t="s">
        <v>119</v>
      </c>
      <c r="C43" s="1" t="s">
        <v>155</v>
      </c>
      <c r="D43" s="20" t="s">
        <v>156</v>
      </c>
      <c r="E43" s="20" t="s">
        <v>150</v>
      </c>
      <c r="F43" s="21" t="s">
        <v>45</v>
      </c>
      <c r="G43" s="22">
        <v>1</v>
      </c>
      <c r="H43" s="23"/>
      <c r="I43" s="23"/>
      <c r="J43" s="23"/>
      <c r="K43" s="23"/>
      <c r="L43" s="23"/>
      <c r="M43" s="23"/>
      <c r="N43" s="23"/>
      <c r="O43" s="23"/>
      <c r="P43" s="23"/>
      <c r="Q43" s="21"/>
    </row>
    <row r="44" spans="1:29" ht="23.1" customHeight="1" x14ac:dyDescent="0.15">
      <c r="A44" s="1" t="s">
        <v>157</v>
      </c>
      <c r="B44" s="1" t="s">
        <v>119</v>
      </c>
      <c r="C44" s="1" t="s">
        <v>158</v>
      </c>
      <c r="D44" s="20" t="s">
        <v>159</v>
      </c>
      <c r="E44" s="20" t="s">
        <v>150</v>
      </c>
      <c r="F44" s="21" t="s">
        <v>45</v>
      </c>
      <c r="G44" s="22">
        <v>1</v>
      </c>
      <c r="H44" s="23"/>
      <c r="I44" s="23"/>
      <c r="J44" s="23"/>
      <c r="K44" s="23"/>
      <c r="L44" s="23"/>
      <c r="M44" s="23"/>
      <c r="N44" s="23"/>
      <c r="O44" s="23"/>
      <c r="P44" s="23"/>
      <c r="Q44" s="21"/>
    </row>
    <row r="45" spans="1:29" ht="23.1" customHeight="1" x14ac:dyDescent="0.15">
      <c r="A45" s="1" t="s">
        <v>160</v>
      </c>
      <c r="B45" s="1" t="s">
        <v>119</v>
      </c>
      <c r="C45" s="1" t="s">
        <v>161</v>
      </c>
      <c r="D45" s="20" t="s">
        <v>162</v>
      </c>
      <c r="E45" s="20" t="s">
        <v>150</v>
      </c>
      <c r="F45" s="21" t="s">
        <v>35</v>
      </c>
      <c r="G45" s="22">
        <v>10</v>
      </c>
      <c r="H45" s="23"/>
      <c r="I45" s="23"/>
      <c r="J45" s="23"/>
      <c r="K45" s="23"/>
      <c r="L45" s="23"/>
      <c r="M45" s="23"/>
      <c r="N45" s="23"/>
      <c r="O45" s="23"/>
      <c r="P45" s="23"/>
      <c r="Q45" s="21"/>
      <c r="AC45" s="16">
        <f>G45*H45</f>
        <v>0</v>
      </c>
    </row>
    <row r="46" spans="1:29" ht="23.1" customHeight="1" x14ac:dyDescent="0.15">
      <c r="A46" s="1" t="s">
        <v>163</v>
      </c>
      <c r="B46" s="1" t="s">
        <v>119</v>
      </c>
      <c r="C46" s="1" t="s">
        <v>164</v>
      </c>
      <c r="D46" s="20" t="s">
        <v>165</v>
      </c>
      <c r="E46" s="20" t="s">
        <v>166</v>
      </c>
      <c r="F46" s="21" t="s">
        <v>35</v>
      </c>
      <c r="G46" s="22">
        <v>5053.8</v>
      </c>
      <c r="H46" s="23"/>
      <c r="I46" s="23"/>
      <c r="J46" s="23"/>
      <c r="K46" s="23"/>
      <c r="L46" s="23"/>
      <c r="M46" s="23"/>
      <c r="N46" s="23"/>
      <c r="O46" s="23"/>
      <c r="P46" s="23"/>
      <c r="Q46" s="21"/>
      <c r="AC46" s="16">
        <f>G46*H46</f>
        <v>0</v>
      </c>
    </row>
    <row r="47" spans="1:29" ht="23.1" customHeight="1" x14ac:dyDescent="0.15">
      <c r="A47" s="1" t="s">
        <v>167</v>
      </c>
      <c r="B47" s="1" t="s">
        <v>119</v>
      </c>
      <c r="C47" s="1" t="s">
        <v>168</v>
      </c>
      <c r="D47" s="20" t="s">
        <v>169</v>
      </c>
      <c r="E47" s="20" t="s">
        <v>170</v>
      </c>
      <c r="F47" s="21" t="s">
        <v>45</v>
      </c>
      <c r="G47" s="22">
        <v>108</v>
      </c>
      <c r="H47" s="23"/>
      <c r="I47" s="23"/>
      <c r="J47" s="23"/>
      <c r="K47" s="23"/>
      <c r="L47" s="23"/>
      <c r="M47" s="23"/>
      <c r="N47" s="23"/>
      <c r="O47" s="23"/>
      <c r="P47" s="23"/>
      <c r="Q47" s="21"/>
    </row>
    <row r="48" spans="1:29" ht="23.1" customHeight="1" x14ac:dyDescent="0.15">
      <c r="A48" s="1" t="s">
        <v>171</v>
      </c>
      <c r="B48" s="1" t="s">
        <v>119</v>
      </c>
      <c r="C48" s="1" t="s">
        <v>172</v>
      </c>
      <c r="D48" s="20" t="s">
        <v>173</v>
      </c>
      <c r="E48" s="20" t="s">
        <v>174</v>
      </c>
      <c r="F48" s="21" t="s">
        <v>45</v>
      </c>
      <c r="G48" s="22">
        <v>120</v>
      </c>
      <c r="H48" s="23"/>
      <c r="I48" s="23"/>
      <c r="J48" s="23"/>
      <c r="K48" s="23"/>
      <c r="L48" s="23"/>
      <c r="M48" s="23"/>
      <c r="N48" s="23"/>
      <c r="O48" s="23"/>
      <c r="P48" s="23"/>
      <c r="Q48" s="21"/>
    </row>
    <row r="49" spans="1:29" ht="23.1" customHeight="1" x14ac:dyDescent="0.15">
      <c r="A49" s="1" t="s">
        <v>175</v>
      </c>
      <c r="B49" s="1" t="s">
        <v>119</v>
      </c>
      <c r="C49" s="1" t="s">
        <v>176</v>
      </c>
      <c r="D49" s="20" t="s">
        <v>92</v>
      </c>
      <c r="E49" s="20" t="s">
        <v>177</v>
      </c>
      <c r="F49" s="21" t="s">
        <v>94</v>
      </c>
      <c r="G49" s="22">
        <v>626</v>
      </c>
      <c r="H49" s="23"/>
      <c r="I49" s="23"/>
      <c r="J49" s="23"/>
      <c r="K49" s="23"/>
      <c r="L49" s="23"/>
      <c r="M49" s="23"/>
      <c r="N49" s="23"/>
      <c r="O49" s="23"/>
      <c r="P49" s="23"/>
      <c r="Q49" s="21"/>
    </row>
    <row r="50" spans="1:29" ht="23.1" customHeight="1" x14ac:dyDescent="0.15">
      <c r="A50" s="1" t="s">
        <v>178</v>
      </c>
      <c r="B50" s="1" t="s">
        <v>119</v>
      </c>
      <c r="C50" s="1" t="s">
        <v>179</v>
      </c>
      <c r="D50" s="20" t="s">
        <v>92</v>
      </c>
      <c r="E50" s="20" t="s">
        <v>180</v>
      </c>
      <c r="F50" s="21" t="s">
        <v>94</v>
      </c>
      <c r="G50" s="22">
        <v>25</v>
      </c>
      <c r="H50" s="23"/>
      <c r="I50" s="23"/>
      <c r="J50" s="23"/>
      <c r="K50" s="23"/>
      <c r="L50" s="23"/>
      <c r="M50" s="23"/>
      <c r="N50" s="23"/>
      <c r="O50" s="23"/>
      <c r="P50" s="23"/>
      <c r="Q50" s="21"/>
    </row>
    <row r="51" spans="1:29" ht="23.1" customHeight="1" x14ac:dyDescent="0.15">
      <c r="A51" s="1" t="s">
        <v>181</v>
      </c>
      <c r="B51" s="1" t="s">
        <v>119</v>
      </c>
      <c r="C51" s="1" t="s">
        <v>182</v>
      </c>
      <c r="D51" s="20" t="s">
        <v>183</v>
      </c>
      <c r="E51" s="20" t="s">
        <v>184</v>
      </c>
      <c r="F51" s="21" t="s">
        <v>185</v>
      </c>
      <c r="G51" s="22">
        <v>38</v>
      </c>
      <c r="H51" s="23"/>
      <c r="I51" s="23"/>
      <c r="J51" s="23"/>
      <c r="K51" s="23"/>
      <c r="L51" s="23"/>
      <c r="M51" s="23"/>
      <c r="N51" s="23"/>
      <c r="O51" s="23"/>
      <c r="P51" s="23"/>
      <c r="Q51" s="21"/>
    </row>
    <row r="52" spans="1:29" ht="23.1" customHeight="1" x14ac:dyDescent="0.15">
      <c r="D52" s="20"/>
      <c r="E52" s="20"/>
      <c r="F52" s="21"/>
      <c r="G52" s="22"/>
      <c r="H52" s="23"/>
      <c r="I52" s="23"/>
      <c r="J52" s="23"/>
      <c r="K52" s="23"/>
      <c r="L52" s="23"/>
      <c r="M52" s="23"/>
      <c r="N52" s="23"/>
      <c r="O52" s="23"/>
      <c r="P52" s="23"/>
      <c r="Q52" s="21"/>
    </row>
    <row r="53" spans="1:29" s="16" customFormat="1" ht="23.1" customHeight="1" x14ac:dyDescent="0.15">
      <c r="A53" s="1"/>
      <c r="B53" s="1" t="s">
        <v>115</v>
      </c>
      <c r="C53" s="1"/>
      <c r="D53" s="20" t="s">
        <v>116</v>
      </c>
      <c r="E53" s="20"/>
      <c r="F53" s="21"/>
      <c r="G53" s="22"/>
      <c r="H53" s="23"/>
      <c r="I53" s="23"/>
      <c r="J53" s="23"/>
      <c r="K53" s="23"/>
      <c r="L53" s="23"/>
      <c r="M53" s="23"/>
      <c r="N53" s="23"/>
      <c r="O53" s="23"/>
      <c r="P53" s="23"/>
      <c r="Q53" s="21"/>
      <c r="R53" s="3"/>
      <c r="S53" s="3"/>
      <c r="T53" s="3"/>
      <c r="U53" s="3"/>
      <c r="V53" s="3"/>
      <c r="W53" s="3"/>
      <c r="X53" s="3"/>
      <c r="Y53" s="3"/>
      <c r="Z53" s="3"/>
    </row>
    <row r="54" spans="1:29" s="16" customFormat="1" ht="23.1" customHeight="1" x14ac:dyDescent="0.15">
      <c r="A54" s="1"/>
      <c r="B54" s="1" t="s">
        <v>28</v>
      </c>
      <c r="C54" s="1"/>
      <c r="D54" s="17" t="s">
        <v>186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9"/>
      <c r="R54" s="3"/>
      <c r="S54" s="3"/>
      <c r="T54" s="3"/>
      <c r="U54" s="3"/>
      <c r="V54" s="3"/>
      <c r="W54" s="3"/>
      <c r="X54" s="3"/>
      <c r="Y54" s="3"/>
      <c r="Z54" s="3"/>
    </row>
    <row r="55" spans="1:29" s="16" customFormat="1" ht="23.1" customHeight="1" x14ac:dyDescent="0.15">
      <c r="A55" s="1" t="s">
        <v>118</v>
      </c>
      <c r="B55" s="1" t="s">
        <v>187</v>
      </c>
      <c r="C55" s="1" t="s">
        <v>120</v>
      </c>
      <c r="D55" s="20" t="s">
        <v>33</v>
      </c>
      <c r="E55" s="20" t="s">
        <v>121</v>
      </c>
      <c r="F55" s="21" t="s">
        <v>35</v>
      </c>
      <c r="G55" s="22">
        <v>353.4</v>
      </c>
      <c r="H55" s="23"/>
      <c r="I55" s="23"/>
      <c r="J55" s="23"/>
      <c r="K55" s="23"/>
      <c r="L55" s="23"/>
      <c r="M55" s="23"/>
      <c r="N55" s="23"/>
      <c r="O55" s="23"/>
      <c r="P55" s="23"/>
      <c r="Q55" s="21"/>
      <c r="R55" s="3"/>
      <c r="S55" s="3"/>
      <c r="T55" s="3"/>
      <c r="U55" s="3"/>
      <c r="V55" s="3"/>
      <c r="W55" s="3"/>
      <c r="X55" s="3"/>
      <c r="Y55" s="3"/>
      <c r="Z55" s="3"/>
      <c r="AB55" s="16">
        <f>G55*H55</f>
        <v>0</v>
      </c>
      <c r="AC55" s="16">
        <f>G55*H55</f>
        <v>0</v>
      </c>
    </row>
    <row r="56" spans="1:29" s="16" customFormat="1" ht="23.1" customHeight="1" x14ac:dyDescent="0.15">
      <c r="A56" s="1" t="s">
        <v>122</v>
      </c>
      <c r="B56" s="1" t="s">
        <v>187</v>
      </c>
      <c r="C56" s="1" t="s">
        <v>123</v>
      </c>
      <c r="D56" s="20" t="s">
        <v>33</v>
      </c>
      <c r="E56" s="20" t="s">
        <v>124</v>
      </c>
      <c r="F56" s="21" t="s">
        <v>35</v>
      </c>
      <c r="G56" s="22">
        <v>248.4</v>
      </c>
      <c r="H56" s="23"/>
      <c r="I56" s="23"/>
      <c r="J56" s="23"/>
      <c r="K56" s="23"/>
      <c r="L56" s="23"/>
      <c r="M56" s="23"/>
      <c r="N56" s="23"/>
      <c r="O56" s="23"/>
      <c r="P56" s="23"/>
      <c r="Q56" s="21"/>
      <c r="R56" s="3"/>
      <c r="S56" s="3"/>
      <c r="T56" s="3"/>
      <c r="U56" s="3"/>
      <c r="V56" s="3"/>
      <c r="W56" s="3"/>
      <c r="X56" s="3"/>
      <c r="Y56" s="3"/>
      <c r="Z56" s="3"/>
      <c r="AB56" s="16">
        <f>G56*H56</f>
        <v>0</v>
      </c>
      <c r="AC56" s="16">
        <f>G56*H56</f>
        <v>0</v>
      </c>
    </row>
    <row r="57" spans="1:29" s="16" customFormat="1" ht="23.1" customHeight="1" x14ac:dyDescent="0.15">
      <c r="A57" s="1" t="s">
        <v>188</v>
      </c>
      <c r="B57" s="1" t="s">
        <v>187</v>
      </c>
      <c r="C57" s="1" t="s">
        <v>189</v>
      </c>
      <c r="D57" s="20" t="s">
        <v>33</v>
      </c>
      <c r="E57" s="20" t="s">
        <v>190</v>
      </c>
      <c r="F57" s="21" t="s">
        <v>35</v>
      </c>
      <c r="G57" s="22">
        <v>78</v>
      </c>
      <c r="H57" s="23"/>
      <c r="I57" s="23"/>
      <c r="J57" s="23"/>
      <c r="K57" s="23"/>
      <c r="L57" s="23"/>
      <c r="M57" s="23"/>
      <c r="N57" s="23"/>
      <c r="O57" s="23"/>
      <c r="P57" s="23"/>
      <c r="Q57" s="21"/>
      <c r="R57" s="3"/>
      <c r="S57" s="3"/>
      <c r="T57" s="3"/>
      <c r="U57" s="3"/>
      <c r="V57" s="3"/>
      <c r="W57" s="3"/>
      <c r="X57" s="3"/>
      <c r="Y57" s="3"/>
      <c r="Z57" s="3"/>
      <c r="AB57" s="16">
        <f>G57*H57</f>
        <v>0</v>
      </c>
      <c r="AC57" s="16">
        <f>G57*H57</f>
        <v>0</v>
      </c>
    </row>
    <row r="58" spans="1:29" s="16" customFormat="1" ht="23.1" customHeight="1" x14ac:dyDescent="0.15">
      <c r="A58" s="1" t="s">
        <v>191</v>
      </c>
      <c r="B58" s="1" t="s">
        <v>187</v>
      </c>
      <c r="C58" s="1" t="s">
        <v>192</v>
      </c>
      <c r="D58" s="20" t="s">
        <v>193</v>
      </c>
      <c r="E58" s="20" t="s">
        <v>194</v>
      </c>
      <c r="F58" s="21" t="s">
        <v>35</v>
      </c>
      <c r="G58" s="22">
        <v>375</v>
      </c>
      <c r="H58" s="23"/>
      <c r="I58" s="23"/>
      <c r="J58" s="23"/>
      <c r="K58" s="23"/>
      <c r="L58" s="23"/>
      <c r="M58" s="23"/>
      <c r="N58" s="23"/>
      <c r="O58" s="23"/>
      <c r="P58" s="23"/>
      <c r="Q58" s="21"/>
      <c r="R58" s="3"/>
      <c r="S58" s="3"/>
      <c r="T58" s="3"/>
      <c r="U58" s="3"/>
      <c r="V58" s="3"/>
      <c r="W58" s="3"/>
      <c r="X58" s="3"/>
      <c r="Y58" s="3"/>
      <c r="Z58" s="3"/>
      <c r="AC58" s="16">
        <f>G58*H58</f>
        <v>0</v>
      </c>
    </row>
    <row r="59" spans="1:29" s="16" customFormat="1" ht="23.1" customHeight="1" x14ac:dyDescent="0.15">
      <c r="A59" s="1" t="s">
        <v>195</v>
      </c>
      <c r="B59" s="1" t="s">
        <v>187</v>
      </c>
      <c r="C59" s="1" t="s">
        <v>196</v>
      </c>
      <c r="D59" s="20" t="s">
        <v>193</v>
      </c>
      <c r="E59" s="20" t="s">
        <v>197</v>
      </c>
      <c r="F59" s="21" t="s">
        <v>45</v>
      </c>
      <c r="G59" s="22">
        <v>750</v>
      </c>
      <c r="H59" s="23"/>
      <c r="I59" s="23"/>
      <c r="J59" s="23"/>
      <c r="K59" s="23"/>
      <c r="L59" s="23"/>
      <c r="M59" s="23"/>
      <c r="N59" s="23"/>
      <c r="O59" s="23"/>
      <c r="P59" s="23"/>
      <c r="Q59" s="21"/>
      <c r="R59" s="3"/>
      <c r="S59" s="3"/>
      <c r="T59" s="3"/>
      <c r="U59" s="3"/>
      <c r="V59" s="3"/>
      <c r="W59" s="3"/>
      <c r="X59" s="3"/>
      <c r="Y59" s="3"/>
      <c r="Z59" s="3"/>
    </row>
    <row r="60" spans="1:29" s="16" customFormat="1" ht="23.1" customHeight="1" x14ac:dyDescent="0.15">
      <c r="A60" s="1" t="s">
        <v>198</v>
      </c>
      <c r="B60" s="1" t="s">
        <v>187</v>
      </c>
      <c r="C60" s="1" t="s">
        <v>199</v>
      </c>
      <c r="D60" s="20" t="s">
        <v>44</v>
      </c>
      <c r="E60" s="20" t="s">
        <v>121</v>
      </c>
      <c r="F60" s="21" t="s">
        <v>45</v>
      </c>
      <c r="G60" s="22">
        <v>64</v>
      </c>
      <c r="H60" s="23"/>
      <c r="I60" s="23"/>
      <c r="J60" s="23"/>
      <c r="K60" s="23"/>
      <c r="L60" s="23"/>
      <c r="M60" s="23"/>
      <c r="N60" s="23"/>
      <c r="O60" s="23"/>
      <c r="P60" s="23"/>
      <c r="Q60" s="21"/>
      <c r="R60" s="3"/>
      <c r="S60" s="3"/>
      <c r="T60" s="3"/>
      <c r="U60" s="3"/>
      <c r="V60" s="3"/>
      <c r="W60" s="3"/>
      <c r="X60" s="3"/>
      <c r="Y60" s="3"/>
      <c r="Z60" s="3"/>
    </row>
    <row r="61" spans="1:29" s="16" customFormat="1" ht="23.1" customHeight="1" x14ac:dyDescent="0.15">
      <c r="A61" s="1" t="s">
        <v>200</v>
      </c>
      <c r="B61" s="1" t="s">
        <v>187</v>
      </c>
      <c r="C61" s="1" t="s">
        <v>201</v>
      </c>
      <c r="D61" s="20" t="s">
        <v>44</v>
      </c>
      <c r="E61" s="20" t="s">
        <v>124</v>
      </c>
      <c r="F61" s="21" t="s">
        <v>45</v>
      </c>
      <c r="G61" s="22">
        <v>77</v>
      </c>
      <c r="H61" s="23"/>
      <c r="I61" s="23"/>
      <c r="J61" s="23"/>
      <c r="K61" s="23"/>
      <c r="L61" s="23"/>
      <c r="M61" s="23"/>
      <c r="N61" s="23"/>
      <c r="O61" s="23"/>
      <c r="P61" s="23"/>
      <c r="Q61" s="21"/>
      <c r="R61" s="3"/>
      <c r="S61" s="3"/>
      <c r="T61" s="3"/>
      <c r="U61" s="3"/>
      <c r="V61" s="3"/>
      <c r="W61" s="3"/>
      <c r="X61" s="3"/>
      <c r="Y61" s="3"/>
      <c r="Z61" s="3"/>
    </row>
    <row r="62" spans="1:29" s="16" customFormat="1" ht="23.1" customHeight="1" x14ac:dyDescent="0.15">
      <c r="A62" s="1" t="s">
        <v>202</v>
      </c>
      <c r="B62" s="1" t="s">
        <v>187</v>
      </c>
      <c r="C62" s="1" t="s">
        <v>203</v>
      </c>
      <c r="D62" s="20" t="s">
        <v>44</v>
      </c>
      <c r="E62" s="20" t="s">
        <v>190</v>
      </c>
      <c r="F62" s="21" t="s">
        <v>45</v>
      </c>
      <c r="G62" s="22">
        <v>12</v>
      </c>
      <c r="H62" s="23"/>
      <c r="I62" s="23"/>
      <c r="J62" s="23"/>
      <c r="K62" s="23"/>
      <c r="L62" s="23"/>
      <c r="M62" s="23"/>
      <c r="N62" s="23"/>
      <c r="O62" s="23"/>
      <c r="P62" s="23"/>
      <c r="Q62" s="21"/>
      <c r="R62" s="3"/>
      <c r="S62" s="3"/>
      <c r="T62" s="3"/>
      <c r="U62" s="3"/>
      <c r="V62" s="3"/>
      <c r="W62" s="3"/>
      <c r="X62" s="3"/>
      <c r="Y62" s="3"/>
      <c r="Z62" s="3"/>
    </row>
    <row r="63" spans="1:29" s="16" customFormat="1" ht="23.1" customHeight="1" x14ac:dyDescent="0.15">
      <c r="A63" s="1" t="s">
        <v>125</v>
      </c>
      <c r="B63" s="1" t="s">
        <v>187</v>
      </c>
      <c r="C63" s="1" t="s">
        <v>126</v>
      </c>
      <c r="D63" s="20" t="s">
        <v>127</v>
      </c>
      <c r="E63" s="20" t="s">
        <v>128</v>
      </c>
      <c r="F63" s="21" t="s">
        <v>45</v>
      </c>
      <c r="G63" s="22">
        <v>383</v>
      </c>
      <c r="H63" s="23"/>
      <c r="I63" s="23"/>
      <c r="J63" s="23"/>
      <c r="K63" s="23"/>
      <c r="L63" s="23"/>
      <c r="M63" s="23"/>
      <c r="N63" s="23"/>
      <c r="O63" s="23"/>
      <c r="P63" s="23"/>
      <c r="Q63" s="21"/>
      <c r="R63" s="3"/>
      <c r="S63" s="3"/>
      <c r="T63" s="3"/>
      <c r="U63" s="3"/>
      <c r="V63" s="3"/>
      <c r="W63" s="3"/>
      <c r="X63" s="3"/>
      <c r="Y63" s="3"/>
      <c r="Z63" s="3"/>
    </row>
    <row r="64" spans="1:29" s="16" customFormat="1" ht="23.1" customHeight="1" x14ac:dyDescent="0.15">
      <c r="A64" s="1" t="s">
        <v>136</v>
      </c>
      <c r="B64" s="1" t="s">
        <v>187</v>
      </c>
      <c r="C64" s="1" t="s">
        <v>137</v>
      </c>
      <c r="D64" s="20" t="s">
        <v>138</v>
      </c>
      <c r="E64" s="20" t="s">
        <v>139</v>
      </c>
      <c r="F64" s="21" t="s">
        <v>45</v>
      </c>
      <c r="G64" s="22">
        <v>68</v>
      </c>
      <c r="H64" s="23"/>
      <c r="I64" s="23"/>
      <c r="J64" s="23"/>
      <c r="K64" s="23"/>
      <c r="L64" s="23"/>
      <c r="M64" s="23"/>
      <c r="N64" s="23"/>
      <c r="O64" s="23"/>
      <c r="P64" s="23"/>
      <c r="Q64" s="21"/>
      <c r="R64" s="3"/>
      <c r="S64" s="3"/>
      <c r="T64" s="3"/>
      <c r="U64" s="3"/>
      <c r="V64" s="3"/>
      <c r="W64" s="3"/>
      <c r="X64" s="3"/>
      <c r="Y64" s="3"/>
      <c r="Z64" s="3"/>
    </row>
    <row r="65" spans="1:29" s="16" customFormat="1" ht="23.1" customHeight="1" x14ac:dyDescent="0.15">
      <c r="A65" s="1" t="s">
        <v>204</v>
      </c>
      <c r="B65" s="1" t="s">
        <v>187</v>
      </c>
      <c r="C65" s="1" t="s">
        <v>205</v>
      </c>
      <c r="D65" s="20" t="s">
        <v>138</v>
      </c>
      <c r="E65" s="20" t="s">
        <v>206</v>
      </c>
      <c r="F65" s="21" t="s">
        <v>45</v>
      </c>
      <c r="G65" s="22">
        <v>315</v>
      </c>
      <c r="H65" s="23"/>
      <c r="I65" s="23"/>
      <c r="J65" s="23"/>
      <c r="K65" s="23"/>
      <c r="L65" s="23"/>
      <c r="M65" s="23"/>
      <c r="N65" s="23"/>
      <c r="O65" s="23"/>
      <c r="P65" s="23"/>
      <c r="Q65" s="21"/>
      <c r="R65" s="3"/>
      <c r="S65" s="3"/>
      <c r="T65" s="3"/>
      <c r="U65" s="3"/>
      <c r="V65" s="3"/>
      <c r="W65" s="3"/>
      <c r="X65" s="3"/>
      <c r="Y65" s="3"/>
      <c r="Z65" s="3"/>
    </row>
    <row r="66" spans="1:29" s="16" customFormat="1" ht="23.1" customHeight="1" x14ac:dyDescent="0.15">
      <c r="A66" s="1" t="s">
        <v>207</v>
      </c>
      <c r="B66" s="1" t="s">
        <v>187</v>
      </c>
      <c r="C66" s="1" t="s">
        <v>208</v>
      </c>
      <c r="D66" s="20" t="s">
        <v>165</v>
      </c>
      <c r="E66" s="20" t="s">
        <v>209</v>
      </c>
      <c r="F66" s="21" t="s">
        <v>35</v>
      </c>
      <c r="G66" s="22">
        <v>5858.4</v>
      </c>
      <c r="H66" s="23"/>
      <c r="I66" s="23"/>
      <c r="J66" s="23"/>
      <c r="K66" s="23"/>
      <c r="L66" s="23"/>
      <c r="M66" s="23"/>
      <c r="N66" s="23"/>
      <c r="O66" s="23"/>
      <c r="P66" s="23"/>
      <c r="Q66" s="21"/>
      <c r="R66" s="3"/>
      <c r="S66" s="3"/>
      <c r="T66" s="3"/>
      <c r="U66" s="3"/>
      <c r="V66" s="3"/>
      <c r="W66" s="3"/>
      <c r="X66" s="3"/>
      <c r="Y66" s="3"/>
      <c r="Z66" s="3"/>
      <c r="AC66" s="16">
        <f>G66*H66</f>
        <v>0</v>
      </c>
    </row>
    <row r="67" spans="1:29" s="16" customFormat="1" ht="23.1" customHeight="1" x14ac:dyDescent="0.15">
      <c r="A67" s="1" t="s">
        <v>210</v>
      </c>
      <c r="B67" s="1" t="s">
        <v>187</v>
      </c>
      <c r="C67" s="1" t="s">
        <v>211</v>
      </c>
      <c r="D67" s="20" t="s">
        <v>212</v>
      </c>
      <c r="E67" s="20" t="s">
        <v>213</v>
      </c>
      <c r="F67" s="21" t="s">
        <v>45</v>
      </c>
      <c r="G67" s="22">
        <v>257</v>
      </c>
      <c r="H67" s="23"/>
      <c r="I67" s="23"/>
      <c r="J67" s="23"/>
      <c r="K67" s="23"/>
      <c r="L67" s="23"/>
      <c r="M67" s="23"/>
      <c r="N67" s="23"/>
      <c r="O67" s="23"/>
      <c r="P67" s="23"/>
      <c r="Q67" s="21"/>
      <c r="R67" s="3"/>
      <c r="S67" s="3"/>
      <c r="T67" s="3"/>
      <c r="U67" s="3"/>
      <c r="V67" s="3"/>
      <c r="W67" s="3"/>
      <c r="X67" s="3"/>
      <c r="Y67" s="3"/>
      <c r="Z67" s="3"/>
    </row>
    <row r="68" spans="1:29" s="16" customFormat="1" ht="23.1" customHeight="1" x14ac:dyDescent="0.15">
      <c r="A68" s="1" t="s">
        <v>175</v>
      </c>
      <c r="B68" s="1" t="s">
        <v>187</v>
      </c>
      <c r="C68" s="1" t="s">
        <v>176</v>
      </c>
      <c r="D68" s="20" t="s">
        <v>92</v>
      </c>
      <c r="E68" s="20" t="s">
        <v>177</v>
      </c>
      <c r="F68" s="21" t="s">
        <v>94</v>
      </c>
      <c r="G68" s="22">
        <v>176</v>
      </c>
      <c r="H68" s="23"/>
      <c r="I68" s="23"/>
      <c r="J68" s="23"/>
      <c r="K68" s="23"/>
      <c r="L68" s="23"/>
      <c r="M68" s="23"/>
      <c r="N68" s="23"/>
      <c r="O68" s="23"/>
      <c r="P68" s="23"/>
      <c r="Q68" s="21"/>
      <c r="R68" s="3"/>
      <c r="S68" s="3"/>
      <c r="T68" s="3"/>
      <c r="U68" s="3"/>
      <c r="V68" s="3"/>
      <c r="W68" s="3"/>
      <c r="X68" s="3"/>
      <c r="Y68" s="3"/>
      <c r="Z68" s="3"/>
    </row>
    <row r="69" spans="1:29" ht="23.1" customHeight="1" x14ac:dyDescent="0.15">
      <c r="A69" s="1" t="s">
        <v>178</v>
      </c>
      <c r="B69" s="1" t="s">
        <v>187</v>
      </c>
      <c r="C69" s="1" t="s">
        <v>179</v>
      </c>
      <c r="D69" s="20" t="s">
        <v>92</v>
      </c>
      <c r="E69" s="20" t="s">
        <v>180</v>
      </c>
      <c r="F69" s="21" t="s">
        <v>94</v>
      </c>
      <c r="G69" s="22">
        <v>124</v>
      </c>
      <c r="H69" s="23"/>
      <c r="I69" s="23"/>
      <c r="J69" s="23"/>
      <c r="K69" s="23"/>
      <c r="L69" s="23"/>
      <c r="M69" s="23"/>
      <c r="N69" s="23"/>
      <c r="O69" s="23"/>
      <c r="P69" s="23"/>
      <c r="Q69" s="21"/>
    </row>
    <row r="70" spans="1:29" ht="23.1" customHeight="1" x14ac:dyDescent="0.15">
      <c r="A70" s="1" t="s">
        <v>214</v>
      </c>
      <c r="B70" s="1" t="s">
        <v>187</v>
      </c>
      <c r="C70" s="1" t="s">
        <v>215</v>
      </c>
      <c r="D70" s="20" t="s">
        <v>92</v>
      </c>
      <c r="E70" s="20" t="s">
        <v>216</v>
      </c>
      <c r="F70" s="21" t="s">
        <v>94</v>
      </c>
      <c r="G70" s="22">
        <v>39</v>
      </c>
      <c r="H70" s="23"/>
      <c r="I70" s="23"/>
      <c r="J70" s="23"/>
      <c r="K70" s="23"/>
      <c r="L70" s="23"/>
      <c r="M70" s="23"/>
      <c r="N70" s="23"/>
      <c r="O70" s="23"/>
      <c r="P70" s="23"/>
      <c r="Q70" s="21"/>
    </row>
    <row r="71" spans="1:29" ht="23.1" customHeight="1" x14ac:dyDescent="0.15">
      <c r="A71" s="1" t="s">
        <v>217</v>
      </c>
      <c r="B71" s="1" t="s">
        <v>187</v>
      </c>
      <c r="C71" s="1" t="s">
        <v>218</v>
      </c>
      <c r="D71" s="20" t="s">
        <v>219</v>
      </c>
      <c r="E71" s="20" t="s">
        <v>220</v>
      </c>
      <c r="F71" s="21" t="s">
        <v>94</v>
      </c>
      <c r="G71" s="22">
        <v>257</v>
      </c>
      <c r="H71" s="23"/>
      <c r="I71" s="23"/>
      <c r="J71" s="23"/>
      <c r="K71" s="23"/>
      <c r="L71" s="23"/>
      <c r="M71" s="23"/>
      <c r="N71" s="23"/>
      <c r="O71" s="23"/>
      <c r="P71" s="23"/>
      <c r="Q71" s="21"/>
    </row>
    <row r="72" spans="1:29" ht="23.1" customHeight="1" x14ac:dyDescent="0.15">
      <c r="A72" s="1" t="s">
        <v>221</v>
      </c>
      <c r="B72" s="1" t="s">
        <v>187</v>
      </c>
      <c r="C72" s="1" t="s">
        <v>222</v>
      </c>
      <c r="D72" s="20" t="s">
        <v>223</v>
      </c>
      <c r="E72" s="20" t="s">
        <v>224</v>
      </c>
      <c r="F72" s="21" t="s">
        <v>185</v>
      </c>
      <c r="G72" s="22">
        <v>3</v>
      </c>
      <c r="H72" s="23"/>
      <c r="I72" s="23"/>
      <c r="J72" s="23"/>
      <c r="K72" s="23"/>
      <c r="L72" s="23"/>
      <c r="M72" s="23"/>
      <c r="N72" s="23"/>
      <c r="O72" s="23"/>
      <c r="P72" s="23"/>
      <c r="Q72" s="21"/>
    </row>
    <row r="73" spans="1:29" ht="23.1" customHeight="1" x14ac:dyDescent="0.15">
      <c r="A73" s="1" t="s">
        <v>98</v>
      </c>
      <c r="B73" s="1" t="s">
        <v>225</v>
      </c>
      <c r="C73" s="1" t="s">
        <v>99</v>
      </c>
      <c r="D73" s="20" t="s">
        <v>226</v>
      </c>
      <c r="E73" s="20" t="s">
        <v>227</v>
      </c>
      <c r="F73" s="21" t="s">
        <v>228</v>
      </c>
      <c r="G73" s="22">
        <v>176</v>
      </c>
      <c r="H73" s="23"/>
      <c r="I73" s="23"/>
      <c r="J73" s="23"/>
      <c r="K73" s="23"/>
      <c r="L73" s="23"/>
      <c r="M73" s="23"/>
      <c r="N73" s="23"/>
      <c r="O73" s="23"/>
      <c r="P73" s="23"/>
      <c r="Q73" s="25" t="s">
        <v>229</v>
      </c>
    </row>
    <row r="74" spans="1:29" ht="23.1" customHeight="1" x14ac:dyDescent="0.15">
      <c r="A74" s="1" t="s">
        <v>103</v>
      </c>
      <c r="B74" s="1" t="s">
        <v>225</v>
      </c>
      <c r="C74" s="1" t="s">
        <v>104</v>
      </c>
      <c r="D74" s="20" t="s">
        <v>230</v>
      </c>
      <c r="E74" s="20" t="s">
        <v>231</v>
      </c>
      <c r="F74" s="21" t="s">
        <v>232</v>
      </c>
      <c r="G74" s="22">
        <v>20</v>
      </c>
      <c r="H74" s="23"/>
      <c r="I74" s="23"/>
      <c r="J74" s="23"/>
      <c r="K74" s="23"/>
      <c r="L74" s="23"/>
      <c r="M74" s="23"/>
      <c r="N74" s="23"/>
      <c r="O74" s="23"/>
      <c r="P74" s="23"/>
      <c r="Q74" s="25" t="s">
        <v>233</v>
      </c>
    </row>
    <row r="75" spans="1:29" ht="23.1" customHeight="1" x14ac:dyDescent="0.15">
      <c r="A75" s="1" t="s">
        <v>106</v>
      </c>
      <c r="B75" s="1" t="s">
        <v>225</v>
      </c>
      <c r="C75" s="1" t="s">
        <v>107</v>
      </c>
      <c r="D75" s="20" t="s">
        <v>234</v>
      </c>
      <c r="E75" s="20" t="s">
        <v>235</v>
      </c>
      <c r="F75" s="21" t="s">
        <v>232</v>
      </c>
      <c r="G75" s="22">
        <v>35</v>
      </c>
      <c r="H75" s="23"/>
      <c r="I75" s="23"/>
      <c r="J75" s="23"/>
      <c r="K75" s="23"/>
      <c r="L75" s="23"/>
      <c r="M75" s="23"/>
      <c r="N75" s="23"/>
      <c r="O75" s="23"/>
      <c r="P75" s="23"/>
      <c r="Q75" s="25" t="s">
        <v>233</v>
      </c>
    </row>
    <row r="76" spans="1:29" ht="23.1" customHeight="1" x14ac:dyDescent="0.15">
      <c r="A76" s="1" t="s">
        <v>109</v>
      </c>
      <c r="B76" s="1" t="s">
        <v>225</v>
      </c>
      <c r="C76" s="1" t="s">
        <v>110</v>
      </c>
      <c r="D76" s="20" t="s">
        <v>236</v>
      </c>
      <c r="E76" s="20" t="s">
        <v>237</v>
      </c>
      <c r="F76" s="21" t="s">
        <v>232</v>
      </c>
      <c r="G76" s="22">
        <v>50</v>
      </c>
      <c r="H76" s="23"/>
      <c r="I76" s="23"/>
      <c r="J76" s="23"/>
      <c r="K76" s="23"/>
      <c r="L76" s="23"/>
      <c r="M76" s="23"/>
      <c r="N76" s="23"/>
      <c r="O76" s="23"/>
      <c r="P76" s="23"/>
      <c r="Q76" s="21"/>
    </row>
    <row r="77" spans="1:29" ht="23.1" customHeight="1" x14ac:dyDescent="0.15">
      <c r="D77" s="20" t="s">
        <v>238</v>
      </c>
      <c r="E77" s="20" t="s">
        <v>239</v>
      </c>
      <c r="F77" s="21" t="s">
        <v>185</v>
      </c>
      <c r="G77" s="22">
        <v>1</v>
      </c>
      <c r="H77" s="23"/>
      <c r="I77" s="23"/>
      <c r="J77" s="23"/>
      <c r="K77" s="23"/>
      <c r="L77" s="23"/>
      <c r="M77" s="23"/>
      <c r="N77" s="23"/>
      <c r="O77" s="23"/>
      <c r="P77" s="23"/>
      <c r="Q77" s="21"/>
    </row>
    <row r="78" spans="1:29" ht="23.1" customHeight="1" x14ac:dyDescent="0.15">
      <c r="A78" s="1" t="s">
        <v>112</v>
      </c>
      <c r="B78" s="1" t="s">
        <v>225</v>
      </c>
      <c r="C78" s="1" t="s">
        <v>113</v>
      </c>
      <c r="D78" s="20" t="s">
        <v>240</v>
      </c>
      <c r="E78" s="20" t="s">
        <v>237</v>
      </c>
      <c r="F78" s="21" t="s">
        <v>232</v>
      </c>
      <c r="G78" s="22">
        <v>84</v>
      </c>
      <c r="H78" s="23"/>
      <c r="I78" s="23"/>
      <c r="J78" s="23"/>
      <c r="K78" s="23"/>
      <c r="L78" s="23"/>
      <c r="M78" s="23"/>
      <c r="N78" s="23"/>
      <c r="O78" s="23"/>
      <c r="P78" s="23"/>
      <c r="Q78" s="21"/>
    </row>
    <row r="79" spans="1:29" ht="23.1" customHeight="1" x14ac:dyDescent="0.15">
      <c r="D79" s="20" t="s">
        <v>241</v>
      </c>
      <c r="E79" s="20" t="s">
        <v>239</v>
      </c>
      <c r="F79" s="21" t="s">
        <v>185</v>
      </c>
      <c r="G79" s="22">
        <v>1</v>
      </c>
      <c r="H79" s="23"/>
      <c r="I79" s="23"/>
      <c r="J79" s="23"/>
      <c r="K79" s="23"/>
      <c r="L79" s="23"/>
      <c r="M79" s="23"/>
      <c r="N79" s="23"/>
      <c r="O79" s="23"/>
      <c r="P79" s="23"/>
      <c r="Q79" s="21"/>
    </row>
    <row r="80" spans="1:29" ht="23.1" customHeight="1" x14ac:dyDescent="0.15">
      <c r="D80" s="20" t="s">
        <v>242</v>
      </c>
      <c r="E80" s="20" t="s">
        <v>243</v>
      </c>
      <c r="F80" s="21" t="s">
        <v>185</v>
      </c>
      <c r="G80" s="22">
        <v>2</v>
      </c>
      <c r="H80" s="23"/>
      <c r="I80" s="23"/>
      <c r="J80" s="23"/>
      <c r="K80" s="23"/>
      <c r="L80" s="23"/>
      <c r="M80" s="23"/>
      <c r="N80" s="23"/>
      <c r="O80" s="23"/>
      <c r="P80" s="23"/>
      <c r="Q80" s="21"/>
    </row>
    <row r="81" spans="4:31" ht="23.1" customHeight="1" x14ac:dyDescent="0.15">
      <c r="D81" s="20" t="s">
        <v>244</v>
      </c>
      <c r="E81" s="20" t="s">
        <v>245</v>
      </c>
      <c r="F81" s="21" t="s">
        <v>246</v>
      </c>
      <c r="G81" s="22">
        <v>115.5</v>
      </c>
      <c r="H81" s="23"/>
      <c r="I81" s="23"/>
      <c r="J81" s="23"/>
      <c r="K81" s="23"/>
      <c r="L81" s="23"/>
      <c r="M81" s="23"/>
      <c r="N81" s="23"/>
      <c r="O81" s="23"/>
      <c r="P81" s="23"/>
      <c r="Q81" s="21"/>
      <c r="AE81" s="16">
        <f>TRUNC(SUM(AE72:AE78))</f>
        <v>0</v>
      </c>
    </row>
    <row r="82" spans="4:31" ht="23.1" customHeight="1" x14ac:dyDescent="0.15">
      <c r="D82" s="20" t="s">
        <v>247</v>
      </c>
      <c r="E82" s="20" t="s">
        <v>248</v>
      </c>
      <c r="F82" s="21" t="s">
        <v>232</v>
      </c>
      <c r="G82" s="22">
        <v>16</v>
      </c>
      <c r="H82" s="23"/>
      <c r="I82" s="23"/>
      <c r="J82" s="23"/>
      <c r="K82" s="23"/>
      <c r="L82" s="23"/>
      <c r="M82" s="23"/>
      <c r="N82" s="23"/>
      <c r="O82" s="23"/>
      <c r="P82" s="23"/>
      <c r="Q82" s="21"/>
    </row>
    <row r="83" spans="4:31" ht="23.1" customHeight="1" x14ac:dyDescent="0.15">
      <c r="D83" s="20" t="s">
        <v>249</v>
      </c>
      <c r="E83" s="20" t="s">
        <v>250</v>
      </c>
      <c r="F83" s="21" t="s">
        <v>232</v>
      </c>
      <c r="G83" s="22">
        <v>30</v>
      </c>
      <c r="H83" s="23"/>
      <c r="I83" s="23"/>
      <c r="J83" s="23"/>
      <c r="K83" s="23"/>
      <c r="L83" s="23"/>
      <c r="M83" s="23"/>
      <c r="N83" s="23"/>
      <c r="O83" s="23"/>
      <c r="P83" s="23"/>
      <c r="Q83" s="21"/>
    </row>
    <row r="84" spans="4:31" ht="23.1" customHeight="1" x14ac:dyDescent="0.15">
      <c r="D84" s="20" t="s">
        <v>251</v>
      </c>
      <c r="E84" s="20" t="s">
        <v>239</v>
      </c>
      <c r="F84" s="21" t="s">
        <v>185</v>
      </c>
      <c r="G84" s="22">
        <v>1</v>
      </c>
      <c r="H84" s="23"/>
      <c r="I84" s="23"/>
      <c r="J84" s="23"/>
      <c r="K84" s="23"/>
      <c r="L84" s="23"/>
      <c r="M84" s="23"/>
      <c r="N84" s="23"/>
      <c r="O84" s="23"/>
      <c r="P84" s="23"/>
      <c r="Q84" s="21"/>
    </row>
    <row r="85" spans="4:31" ht="23.1" customHeight="1" x14ac:dyDescent="0.15">
      <c r="D85" s="20" t="s">
        <v>252</v>
      </c>
      <c r="E85" s="20" t="s">
        <v>243</v>
      </c>
      <c r="F85" s="21" t="s">
        <v>185</v>
      </c>
      <c r="G85" s="22">
        <v>2</v>
      </c>
      <c r="H85" s="23"/>
      <c r="I85" s="23"/>
      <c r="J85" s="23"/>
      <c r="K85" s="23"/>
      <c r="L85" s="23"/>
      <c r="M85" s="23"/>
      <c r="N85" s="23"/>
      <c r="O85" s="23"/>
      <c r="P85" s="23"/>
      <c r="Q85" s="21"/>
    </row>
    <row r="86" spans="4:31" ht="23.1" customHeight="1" x14ac:dyDescent="0.15">
      <c r="D86" s="20" t="s">
        <v>253</v>
      </c>
      <c r="E86" s="20" t="s">
        <v>245</v>
      </c>
      <c r="F86" s="21" t="s">
        <v>246</v>
      </c>
      <c r="G86" s="22">
        <v>45</v>
      </c>
      <c r="H86" s="23"/>
      <c r="I86" s="23"/>
      <c r="J86" s="23"/>
      <c r="K86" s="23"/>
      <c r="L86" s="23"/>
      <c r="M86" s="23"/>
      <c r="N86" s="23"/>
      <c r="O86" s="23"/>
      <c r="P86" s="23"/>
      <c r="Q86" s="21"/>
    </row>
    <row r="87" spans="4:31" ht="23.1" customHeight="1" x14ac:dyDescent="0.15">
      <c r="D87" s="20" t="s">
        <v>254</v>
      </c>
      <c r="E87" s="20" t="s">
        <v>255</v>
      </c>
      <c r="F87" s="21" t="s">
        <v>232</v>
      </c>
      <c r="G87" s="22">
        <v>2</v>
      </c>
      <c r="H87" s="23"/>
      <c r="I87" s="23"/>
      <c r="J87" s="23"/>
      <c r="K87" s="23"/>
      <c r="L87" s="23"/>
      <c r="M87" s="23"/>
      <c r="N87" s="23"/>
      <c r="O87" s="23"/>
      <c r="P87" s="23"/>
      <c r="Q87" s="25" t="s">
        <v>233</v>
      </c>
    </row>
    <row r="88" spans="4:31" ht="23.1" customHeight="1" x14ac:dyDescent="0.15">
      <c r="D88" s="20" t="s">
        <v>256</v>
      </c>
      <c r="E88" s="20" t="s">
        <v>257</v>
      </c>
      <c r="F88" s="21" t="s">
        <v>232</v>
      </c>
      <c r="G88" s="22">
        <v>2</v>
      </c>
      <c r="H88" s="23"/>
      <c r="I88" s="23"/>
      <c r="J88" s="23"/>
      <c r="K88" s="23"/>
      <c r="L88" s="23"/>
      <c r="M88" s="23"/>
      <c r="N88" s="23"/>
      <c r="O88" s="23"/>
      <c r="P88" s="23"/>
      <c r="Q88" s="25" t="s">
        <v>233</v>
      </c>
    </row>
    <row r="89" spans="4:31" ht="23.1" customHeight="1" x14ac:dyDescent="0.15">
      <c r="D89" s="20" t="s">
        <v>258</v>
      </c>
      <c r="E89" s="20" t="s">
        <v>259</v>
      </c>
      <c r="F89" s="21" t="s">
        <v>232</v>
      </c>
      <c r="G89" s="22">
        <v>2</v>
      </c>
      <c r="H89" s="23"/>
      <c r="I89" s="23"/>
      <c r="J89" s="23"/>
      <c r="K89" s="23"/>
      <c r="L89" s="23"/>
      <c r="M89" s="23"/>
      <c r="N89" s="23"/>
      <c r="O89" s="23"/>
      <c r="P89" s="23"/>
      <c r="Q89" s="25" t="s">
        <v>233</v>
      </c>
    </row>
    <row r="90" spans="4:31" ht="23.1" customHeight="1" x14ac:dyDescent="0.15">
      <c r="D90" s="20" t="s">
        <v>260</v>
      </c>
      <c r="E90" s="20" t="s">
        <v>261</v>
      </c>
      <c r="F90" s="21" t="s">
        <v>232</v>
      </c>
      <c r="G90" s="22">
        <v>2</v>
      </c>
      <c r="H90" s="23"/>
      <c r="I90" s="23"/>
      <c r="J90" s="23"/>
      <c r="K90" s="23"/>
      <c r="L90" s="23"/>
      <c r="M90" s="23"/>
      <c r="N90" s="23"/>
      <c r="O90" s="23"/>
      <c r="P90" s="23"/>
      <c r="Q90" s="25" t="s">
        <v>233</v>
      </c>
    </row>
    <row r="91" spans="4:31" ht="23.1" customHeight="1" x14ac:dyDescent="0.15">
      <c r="D91" s="20" t="s">
        <v>262</v>
      </c>
      <c r="E91" s="20" t="s">
        <v>263</v>
      </c>
      <c r="F91" s="21" t="s">
        <v>232</v>
      </c>
      <c r="G91" s="22">
        <v>11</v>
      </c>
      <c r="H91" s="23"/>
      <c r="I91" s="23"/>
      <c r="J91" s="23"/>
      <c r="K91" s="23"/>
      <c r="L91" s="23"/>
      <c r="M91" s="23"/>
      <c r="N91" s="23"/>
      <c r="O91" s="23"/>
      <c r="P91" s="23"/>
      <c r="Q91" s="21"/>
    </row>
    <row r="92" spans="4:31" ht="23.1" customHeight="1" x14ac:dyDescent="0.15">
      <c r="D92" s="20" t="s">
        <v>264</v>
      </c>
      <c r="E92" s="20" t="s">
        <v>239</v>
      </c>
      <c r="F92" s="21" t="s">
        <v>185</v>
      </c>
      <c r="G92" s="22">
        <v>1</v>
      </c>
      <c r="H92" s="23"/>
      <c r="I92" s="23"/>
      <c r="J92" s="23"/>
      <c r="K92" s="23"/>
      <c r="L92" s="23"/>
      <c r="M92" s="23"/>
      <c r="N92" s="23"/>
      <c r="O92" s="23"/>
      <c r="P92" s="23"/>
      <c r="Q92" s="21"/>
    </row>
    <row r="93" spans="4:31" ht="23.1" customHeight="1" x14ac:dyDescent="0.15">
      <c r="D93" s="20" t="s">
        <v>265</v>
      </c>
      <c r="E93" s="20" t="s">
        <v>266</v>
      </c>
      <c r="F93" s="21" t="s">
        <v>246</v>
      </c>
      <c r="G93" s="22">
        <v>4</v>
      </c>
      <c r="H93" s="23"/>
      <c r="I93" s="23"/>
      <c r="J93" s="23"/>
      <c r="K93" s="23"/>
      <c r="L93" s="23"/>
      <c r="M93" s="23"/>
      <c r="N93" s="23"/>
      <c r="O93" s="23"/>
      <c r="P93" s="23"/>
      <c r="Q93" s="25" t="s">
        <v>233</v>
      </c>
    </row>
    <row r="94" spans="4:31" ht="23.1" customHeight="1" x14ac:dyDescent="0.15">
      <c r="D94" s="20" t="s">
        <v>267</v>
      </c>
      <c r="E94" s="20" t="s">
        <v>261</v>
      </c>
      <c r="F94" s="21" t="s">
        <v>232</v>
      </c>
      <c r="G94" s="22">
        <v>14</v>
      </c>
      <c r="H94" s="23"/>
      <c r="I94" s="23"/>
      <c r="J94" s="23"/>
      <c r="K94" s="23"/>
      <c r="L94" s="23"/>
      <c r="M94" s="23"/>
      <c r="N94" s="23"/>
      <c r="O94" s="23"/>
      <c r="P94" s="23"/>
      <c r="Q94" s="21"/>
    </row>
    <row r="95" spans="4:31" ht="23.1" customHeight="1" x14ac:dyDescent="0.15">
      <c r="D95" s="20" t="s">
        <v>268</v>
      </c>
      <c r="E95" s="20" t="s">
        <v>237</v>
      </c>
      <c r="F95" s="21" t="s">
        <v>232</v>
      </c>
      <c r="G95" s="22">
        <v>12</v>
      </c>
      <c r="H95" s="23"/>
      <c r="I95" s="23"/>
      <c r="J95" s="23"/>
      <c r="K95" s="23"/>
      <c r="L95" s="23"/>
      <c r="M95" s="23"/>
      <c r="N95" s="23"/>
      <c r="O95" s="23"/>
      <c r="P95" s="23"/>
      <c r="Q95" s="21"/>
    </row>
    <row r="96" spans="4:31" ht="23.1" customHeight="1" x14ac:dyDescent="0.15">
      <c r="D96" s="20" t="s">
        <v>269</v>
      </c>
      <c r="E96" s="20" t="s">
        <v>243</v>
      </c>
      <c r="F96" s="21" t="s">
        <v>185</v>
      </c>
      <c r="G96" s="22">
        <v>2</v>
      </c>
      <c r="H96" s="23"/>
      <c r="I96" s="23"/>
      <c r="J96" s="23"/>
      <c r="K96" s="23"/>
      <c r="L96" s="23"/>
      <c r="M96" s="23"/>
      <c r="N96" s="23"/>
      <c r="O96" s="23"/>
      <c r="P96" s="23"/>
      <c r="Q96" s="21"/>
    </row>
    <row r="97" spans="1:31" ht="23.1" customHeight="1" x14ac:dyDescent="0.15">
      <c r="D97" s="20" t="s">
        <v>270</v>
      </c>
      <c r="E97" s="20" t="s">
        <v>245</v>
      </c>
      <c r="F97" s="21" t="s">
        <v>232</v>
      </c>
      <c r="G97" s="22">
        <v>12</v>
      </c>
      <c r="H97" s="23"/>
      <c r="I97" s="23"/>
      <c r="J97" s="23"/>
      <c r="K97" s="23"/>
      <c r="L97" s="23"/>
      <c r="M97" s="23"/>
      <c r="N97" s="23"/>
      <c r="O97" s="23"/>
      <c r="P97" s="23"/>
      <c r="Q97" s="21"/>
    </row>
    <row r="98" spans="1:31" ht="23.1" customHeight="1" x14ac:dyDescent="0.15">
      <c r="D98" s="20" t="s">
        <v>271</v>
      </c>
      <c r="E98" s="20" t="s">
        <v>235</v>
      </c>
      <c r="F98" s="21" t="s">
        <v>232</v>
      </c>
      <c r="G98" s="22">
        <v>26</v>
      </c>
      <c r="H98" s="23"/>
      <c r="I98" s="23"/>
      <c r="J98" s="23"/>
      <c r="K98" s="23"/>
      <c r="L98" s="23"/>
      <c r="M98" s="23"/>
      <c r="N98" s="23"/>
      <c r="O98" s="23"/>
      <c r="P98" s="23"/>
      <c r="Q98" s="21"/>
    </row>
    <row r="99" spans="1:31" ht="23.1" customHeight="1" x14ac:dyDescent="0.15">
      <c r="D99" s="20" t="s">
        <v>272</v>
      </c>
      <c r="E99" s="20" t="s">
        <v>239</v>
      </c>
      <c r="F99" s="21" t="s">
        <v>185</v>
      </c>
      <c r="G99" s="22">
        <v>1</v>
      </c>
      <c r="H99" s="23"/>
      <c r="I99" s="23"/>
      <c r="J99" s="23"/>
      <c r="K99" s="23"/>
      <c r="L99" s="23"/>
      <c r="M99" s="23"/>
      <c r="N99" s="23"/>
      <c r="O99" s="23"/>
      <c r="P99" s="23"/>
      <c r="Q99" s="21"/>
    </row>
    <row r="100" spans="1:31" ht="23.1" customHeight="1" x14ac:dyDescent="0.15">
      <c r="D100" s="20" t="s">
        <v>273</v>
      </c>
      <c r="E100" s="20" t="s">
        <v>274</v>
      </c>
      <c r="F100" s="21" t="s">
        <v>185</v>
      </c>
      <c r="G100" s="22">
        <v>1</v>
      </c>
      <c r="H100" s="23"/>
      <c r="I100" s="23"/>
      <c r="J100" s="23"/>
      <c r="K100" s="23"/>
      <c r="L100" s="23"/>
      <c r="M100" s="23"/>
      <c r="N100" s="23"/>
      <c r="O100" s="23"/>
      <c r="P100" s="23"/>
      <c r="Q100" s="21"/>
    </row>
    <row r="101" spans="1:31" ht="23.1" customHeight="1" x14ac:dyDescent="0.15">
      <c r="D101" s="20" t="s">
        <v>275</v>
      </c>
      <c r="E101" s="20" t="s">
        <v>276</v>
      </c>
      <c r="F101" s="21" t="s">
        <v>232</v>
      </c>
      <c r="G101" s="22">
        <v>20</v>
      </c>
      <c r="H101" s="23"/>
      <c r="I101" s="23"/>
      <c r="J101" s="23"/>
      <c r="K101" s="23"/>
      <c r="L101" s="23"/>
      <c r="M101" s="23"/>
      <c r="N101" s="23"/>
      <c r="O101" s="23"/>
      <c r="P101" s="23"/>
      <c r="Q101" s="25" t="s">
        <v>233</v>
      </c>
    </row>
    <row r="102" spans="1:31" ht="23.1" customHeight="1" x14ac:dyDescent="0.15">
      <c r="D102" s="20"/>
      <c r="E102" s="20"/>
      <c r="F102" s="21"/>
      <c r="G102" s="22"/>
      <c r="H102" s="23"/>
      <c r="I102" s="23">
        <f>TRUNC(G102*H102)</f>
        <v>0</v>
      </c>
      <c r="J102" s="23"/>
      <c r="K102" s="23"/>
      <c r="L102" s="23">
        <f>TRUNC(G102*K102)</f>
        <v>0</v>
      </c>
      <c r="M102" s="23"/>
      <c r="N102" s="23">
        <f>TRUNC(G102*M102)</f>
        <v>0</v>
      </c>
      <c r="O102" s="23"/>
      <c r="P102" s="23">
        <f>SUM(I102,L102,N102)</f>
        <v>0</v>
      </c>
      <c r="Q102" s="21"/>
    </row>
    <row r="103" spans="1:31" ht="23.1" customHeight="1" x14ac:dyDescent="0.15">
      <c r="B103" s="1" t="s">
        <v>115</v>
      </c>
      <c r="D103" s="20" t="s">
        <v>116</v>
      </c>
      <c r="E103" s="20"/>
      <c r="F103" s="21"/>
      <c r="G103" s="22"/>
      <c r="H103" s="23"/>
      <c r="I103" s="23">
        <f>TRUNC(SUM(I54:I102))</f>
        <v>0</v>
      </c>
      <c r="J103" s="23"/>
      <c r="K103" s="23"/>
      <c r="L103" s="23">
        <f>TRUNC(SUM(L54:L102))</f>
        <v>0</v>
      </c>
      <c r="M103" s="23"/>
      <c r="N103" s="23">
        <f>TRUNC(SUM(N54:N102))</f>
        <v>0</v>
      </c>
      <c r="O103" s="23"/>
      <c r="P103" s="23">
        <f>TRUNC(SUM(P54:P102))</f>
        <v>0</v>
      </c>
      <c r="Q103" s="21"/>
    </row>
    <row r="104" spans="1:31" ht="23.1" customHeight="1" x14ac:dyDescent="0.15">
      <c r="B104" s="1" t="s">
        <v>28</v>
      </c>
      <c r="D104" s="17" t="s">
        <v>277</v>
      </c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9"/>
    </row>
    <row r="105" spans="1:31" ht="23.1" customHeight="1" x14ac:dyDescent="0.15">
      <c r="A105" s="1" t="s">
        <v>98</v>
      </c>
      <c r="B105" s="1" t="s">
        <v>225</v>
      </c>
      <c r="C105" s="1" t="s">
        <v>99</v>
      </c>
      <c r="D105" s="20" t="s">
        <v>100</v>
      </c>
      <c r="E105" s="20" t="s">
        <v>101</v>
      </c>
      <c r="F105" s="21" t="s">
        <v>102</v>
      </c>
      <c r="G105" s="22">
        <v>1</v>
      </c>
      <c r="H105" s="23"/>
      <c r="I105" s="23"/>
      <c r="J105" s="23"/>
      <c r="K105" s="23"/>
      <c r="L105" s="23"/>
      <c r="M105" s="23"/>
      <c r="N105" s="23"/>
      <c r="O105" s="23"/>
      <c r="P105" s="23"/>
      <c r="Q105" s="21"/>
    </row>
    <row r="106" spans="1:31" ht="23.1" customHeight="1" x14ac:dyDescent="0.15">
      <c r="A106" s="1" t="s">
        <v>103</v>
      </c>
      <c r="B106" s="1" t="s">
        <v>225</v>
      </c>
      <c r="C106" s="1" t="s">
        <v>104</v>
      </c>
      <c r="D106" s="20" t="s">
        <v>100</v>
      </c>
      <c r="E106" s="20" t="s">
        <v>105</v>
      </c>
      <c r="F106" s="21" t="s">
        <v>102</v>
      </c>
      <c r="G106" s="22">
        <v>1</v>
      </c>
      <c r="H106" s="23"/>
      <c r="I106" s="23"/>
      <c r="J106" s="23"/>
      <c r="K106" s="23"/>
      <c r="L106" s="23"/>
      <c r="M106" s="23"/>
      <c r="N106" s="23"/>
      <c r="O106" s="23"/>
      <c r="P106" s="23"/>
      <c r="Q106" s="21"/>
    </row>
    <row r="107" spans="1:31" ht="23.1" customHeight="1" x14ac:dyDescent="0.15">
      <c r="A107" s="1" t="s">
        <v>106</v>
      </c>
      <c r="B107" s="1" t="s">
        <v>225</v>
      </c>
      <c r="C107" s="1" t="s">
        <v>107</v>
      </c>
      <c r="D107" s="20" t="s">
        <v>100</v>
      </c>
      <c r="E107" s="20" t="s">
        <v>108</v>
      </c>
      <c r="F107" s="21" t="s">
        <v>102</v>
      </c>
      <c r="G107" s="22">
        <v>1</v>
      </c>
      <c r="H107" s="23"/>
      <c r="I107" s="23"/>
      <c r="J107" s="23"/>
      <c r="K107" s="23"/>
      <c r="L107" s="23"/>
      <c r="M107" s="23"/>
      <c r="N107" s="23"/>
      <c r="O107" s="23"/>
      <c r="P107" s="23"/>
      <c r="Q107" s="21"/>
    </row>
    <row r="108" spans="1:31" ht="23.1" customHeight="1" x14ac:dyDescent="0.15">
      <c r="A108" s="1" t="s">
        <v>109</v>
      </c>
      <c r="B108" s="1" t="s">
        <v>225</v>
      </c>
      <c r="C108" s="1" t="s">
        <v>110</v>
      </c>
      <c r="D108" s="20" t="s">
        <v>100</v>
      </c>
      <c r="E108" s="20" t="s">
        <v>111</v>
      </c>
      <c r="F108" s="21" t="s">
        <v>102</v>
      </c>
      <c r="G108" s="22">
        <v>1</v>
      </c>
      <c r="H108" s="23"/>
      <c r="I108" s="23"/>
      <c r="J108" s="23"/>
      <c r="K108" s="23"/>
      <c r="L108" s="23"/>
      <c r="M108" s="23"/>
      <c r="N108" s="23"/>
      <c r="O108" s="23"/>
      <c r="P108" s="23"/>
      <c r="Q108" s="21"/>
    </row>
    <row r="109" spans="1:31" ht="23.1" customHeight="1" x14ac:dyDescent="0.15">
      <c r="A109" s="1" t="s">
        <v>112</v>
      </c>
      <c r="B109" s="1" t="s">
        <v>225</v>
      </c>
      <c r="C109" s="1" t="s">
        <v>113</v>
      </c>
      <c r="D109" s="20" t="s">
        <v>100</v>
      </c>
      <c r="E109" s="20" t="s">
        <v>114</v>
      </c>
      <c r="F109" s="21" t="s">
        <v>102</v>
      </c>
      <c r="G109" s="22">
        <v>1</v>
      </c>
      <c r="H109" s="23"/>
      <c r="I109" s="23"/>
      <c r="J109" s="23"/>
      <c r="K109" s="23"/>
      <c r="L109" s="23"/>
      <c r="M109" s="23"/>
      <c r="N109" s="23"/>
      <c r="O109" s="23"/>
      <c r="P109" s="23"/>
      <c r="Q109" s="21"/>
    </row>
    <row r="110" spans="1:31" ht="23.1" customHeight="1" x14ac:dyDescent="0.15">
      <c r="D110" s="20" t="s">
        <v>278</v>
      </c>
      <c r="E110" s="20" t="s">
        <v>279</v>
      </c>
      <c r="F110" s="21" t="s">
        <v>280</v>
      </c>
      <c r="G110" s="26">
        <v>5.4000000000000003E-3</v>
      </c>
      <c r="H110" s="23"/>
      <c r="I110" s="23"/>
      <c r="J110" s="23"/>
      <c r="K110" s="23"/>
      <c r="L110" s="23"/>
      <c r="M110" s="23"/>
      <c r="N110" s="23"/>
      <c r="O110" s="23"/>
      <c r="P110" s="23"/>
      <c r="Q110" s="21"/>
      <c r="AE110" s="16">
        <f>TRUNC(SUM(AE104:AE109))</f>
        <v>0</v>
      </c>
    </row>
    <row r="111" spans="1:31" ht="23.1" customHeight="1" x14ac:dyDescent="0.15">
      <c r="D111" s="20"/>
      <c r="E111" s="20"/>
      <c r="F111" s="21"/>
      <c r="G111" s="22"/>
      <c r="H111" s="23"/>
      <c r="I111" s="23">
        <f t="shared" ref="I111" si="1">TRUNC(G111*H111)</f>
        <v>0</v>
      </c>
      <c r="J111" s="23"/>
      <c r="K111" s="23"/>
      <c r="L111" s="23">
        <f t="shared" ref="L111" si="2">TRUNC(G111*K111)</f>
        <v>0</v>
      </c>
      <c r="M111" s="23"/>
      <c r="N111" s="23">
        <f t="shared" ref="N111" si="3">TRUNC(G111*M111)</f>
        <v>0</v>
      </c>
      <c r="O111" s="23"/>
      <c r="P111" s="23">
        <f t="shared" ref="P111:P112" si="4">SUM(I111,L111,N111)</f>
        <v>0</v>
      </c>
      <c r="Q111" s="21"/>
    </row>
    <row r="112" spans="1:31" ht="23.1" customHeight="1" x14ac:dyDescent="0.15">
      <c r="B112" s="1" t="s">
        <v>115</v>
      </c>
      <c r="D112" s="20" t="s">
        <v>116</v>
      </c>
      <c r="E112" s="20"/>
      <c r="F112" s="21"/>
      <c r="G112" s="22"/>
      <c r="H112" s="23"/>
      <c r="I112" s="23">
        <f>ROUNDUP(SUM(I104:I111),-3)</f>
        <v>0</v>
      </c>
      <c r="J112" s="23"/>
      <c r="K112" s="23"/>
      <c r="L112" s="23">
        <f>TRUNC(SUM(L104:L111))</f>
        <v>0</v>
      </c>
      <c r="M112" s="23"/>
      <c r="N112" s="23">
        <f>TRUNC(SUM(N104:N111))</f>
        <v>0</v>
      </c>
      <c r="O112" s="23"/>
      <c r="P112" s="23">
        <f t="shared" si="4"/>
        <v>0</v>
      </c>
      <c r="Q112" s="21"/>
    </row>
    <row r="113" spans="1:17" ht="23.1" customHeight="1" x14ac:dyDescent="0.15">
      <c r="B113" s="1" t="s">
        <v>28</v>
      </c>
      <c r="D113" s="17" t="s">
        <v>281</v>
      </c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9"/>
    </row>
    <row r="114" spans="1:17" ht="23.1" customHeight="1" x14ac:dyDescent="0.15">
      <c r="A114" s="1" t="s">
        <v>98</v>
      </c>
      <c r="B114" s="1" t="s">
        <v>225</v>
      </c>
      <c r="C114" s="1" t="s">
        <v>99</v>
      </c>
      <c r="D114" s="20" t="s">
        <v>226</v>
      </c>
      <c r="E114" s="20" t="s">
        <v>227</v>
      </c>
      <c r="F114" s="21" t="s">
        <v>228</v>
      </c>
      <c r="G114" s="22">
        <v>176</v>
      </c>
      <c r="H114" s="23"/>
      <c r="I114" s="23"/>
      <c r="J114" s="23"/>
      <c r="K114" s="23"/>
      <c r="L114" s="23"/>
      <c r="M114" s="23"/>
      <c r="N114" s="23"/>
      <c r="O114" s="23"/>
      <c r="P114" s="23"/>
      <c r="Q114" s="25" t="str">
        <f>[1]단가조사!T63</f>
        <v>24831178</v>
      </c>
    </row>
    <row r="115" spans="1:17" ht="23.1" customHeight="1" x14ac:dyDescent="0.15">
      <c r="A115" s="1" t="s">
        <v>103</v>
      </c>
      <c r="B115" s="1" t="s">
        <v>225</v>
      </c>
      <c r="C115" s="1" t="s">
        <v>104</v>
      </c>
      <c r="D115" s="20" t="s">
        <v>230</v>
      </c>
      <c r="E115" s="20" t="s">
        <v>231</v>
      </c>
      <c r="F115" s="21" t="s">
        <v>232</v>
      </c>
      <c r="G115" s="22">
        <v>20</v>
      </c>
      <c r="H115" s="23"/>
      <c r="I115" s="23"/>
      <c r="J115" s="23"/>
      <c r="K115" s="23"/>
      <c r="L115" s="23"/>
      <c r="M115" s="23"/>
      <c r="N115" s="23"/>
      <c r="O115" s="23"/>
      <c r="P115" s="23"/>
      <c r="Q115" s="25" t="str">
        <f>[1]단가조사!T64</f>
        <v>24831176</v>
      </c>
    </row>
    <row r="116" spans="1:17" ht="23.1" customHeight="1" x14ac:dyDescent="0.15">
      <c r="A116" s="1" t="s">
        <v>106</v>
      </c>
      <c r="B116" s="1" t="s">
        <v>225</v>
      </c>
      <c r="C116" s="1" t="s">
        <v>107</v>
      </c>
      <c r="D116" s="20" t="s">
        <v>234</v>
      </c>
      <c r="E116" s="20" t="s">
        <v>235</v>
      </c>
      <c r="F116" s="21" t="s">
        <v>232</v>
      </c>
      <c r="G116" s="22">
        <v>35</v>
      </c>
      <c r="H116" s="23"/>
      <c r="I116" s="23"/>
      <c r="J116" s="23"/>
      <c r="K116" s="23"/>
      <c r="L116" s="23"/>
      <c r="M116" s="23"/>
      <c r="N116" s="23"/>
      <c r="O116" s="23"/>
      <c r="P116" s="23"/>
      <c r="Q116" s="25" t="str">
        <f>[1]단가조사!T65</f>
        <v>24831176</v>
      </c>
    </row>
    <row r="117" spans="1:17" ht="23.1" customHeight="1" x14ac:dyDescent="0.15">
      <c r="D117" s="20" t="s">
        <v>254</v>
      </c>
      <c r="E117" s="20" t="s">
        <v>255</v>
      </c>
      <c r="F117" s="21" t="s">
        <v>232</v>
      </c>
      <c r="G117" s="22">
        <v>2</v>
      </c>
      <c r="H117" s="23"/>
      <c r="I117" s="23"/>
      <c r="J117" s="23"/>
      <c r="K117" s="23"/>
      <c r="L117" s="23"/>
      <c r="M117" s="23"/>
      <c r="N117" s="23"/>
      <c r="O117" s="23"/>
      <c r="P117" s="23"/>
      <c r="Q117" s="25" t="str">
        <f>[1]단가조사!T80</f>
        <v>24795502</v>
      </c>
    </row>
    <row r="118" spans="1:17" ht="23.1" customHeight="1" x14ac:dyDescent="0.15">
      <c r="D118" s="20" t="s">
        <v>256</v>
      </c>
      <c r="E118" s="20" t="s">
        <v>257</v>
      </c>
      <c r="F118" s="21" t="s">
        <v>232</v>
      </c>
      <c r="G118" s="22">
        <v>2</v>
      </c>
      <c r="H118" s="23"/>
      <c r="I118" s="23"/>
      <c r="J118" s="23"/>
      <c r="K118" s="23"/>
      <c r="L118" s="23"/>
      <c r="M118" s="23"/>
      <c r="N118" s="23"/>
      <c r="O118" s="23"/>
      <c r="P118" s="23"/>
      <c r="Q118" s="25" t="str">
        <f>[1]단가조사!T77</f>
        <v>24795500</v>
      </c>
    </row>
    <row r="119" spans="1:17" ht="23.1" customHeight="1" x14ac:dyDescent="0.15">
      <c r="D119" s="20" t="s">
        <v>258</v>
      </c>
      <c r="E119" s="20" t="s">
        <v>259</v>
      </c>
      <c r="F119" s="21" t="s">
        <v>232</v>
      </c>
      <c r="G119" s="22">
        <v>2</v>
      </c>
      <c r="H119" s="23"/>
      <c r="I119" s="23"/>
      <c r="J119" s="23"/>
      <c r="K119" s="23"/>
      <c r="L119" s="23"/>
      <c r="M119" s="23"/>
      <c r="N119" s="23"/>
      <c r="O119" s="23"/>
      <c r="P119" s="23"/>
      <c r="Q119" s="25" t="str">
        <f>[1]단가조사!T78</f>
        <v>24795498</v>
      </c>
    </row>
    <row r="120" spans="1:17" ht="23.1" customHeight="1" x14ac:dyDescent="0.15">
      <c r="D120" s="20" t="s">
        <v>260</v>
      </c>
      <c r="E120" s="20" t="s">
        <v>261</v>
      </c>
      <c r="F120" s="21" t="s">
        <v>232</v>
      </c>
      <c r="G120" s="22">
        <v>2</v>
      </c>
      <c r="H120" s="23"/>
      <c r="I120" s="23"/>
      <c r="J120" s="23"/>
      <c r="K120" s="23"/>
      <c r="L120" s="23"/>
      <c r="M120" s="23"/>
      <c r="N120" s="23"/>
      <c r="O120" s="23"/>
      <c r="P120" s="23"/>
      <c r="Q120" s="25" t="str">
        <f>[1]단가조사!T79</f>
        <v>24795496</v>
      </c>
    </row>
    <row r="121" spans="1:17" ht="23.1" customHeight="1" x14ac:dyDescent="0.15">
      <c r="D121" s="20" t="s">
        <v>265</v>
      </c>
      <c r="E121" s="20" t="s">
        <v>266</v>
      </c>
      <c r="F121" s="21" t="s">
        <v>246</v>
      </c>
      <c r="G121" s="22">
        <v>4</v>
      </c>
      <c r="H121" s="23"/>
      <c r="I121" s="23"/>
      <c r="J121" s="23"/>
      <c r="K121" s="23"/>
      <c r="L121" s="23"/>
      <c r="M121" s="23"/>
      <c r="N121" s="23"/>
      <c r="O121" s="23"/>
      <c r="P121" s="23"/>
      <c r="Q121" s="25" t="str">
        <f>[1]단가조사!T83</f>
        <v>24789390</v>
      </c>
    </row>
    <row r="122" spans="1:17" ht="23.1" customHeight="1" x14ac:dyDescent="0.15">
      <c r="D122" s="20" t="s">
        <v>275</v>
      </c>
      <c r="E122" s="20" t="s">
        <v>276</v>
      </c>
      <c r="F122" s="21" t="s">
        <v>232</v>
      </c>
      <c r="G122" s="22">
        <v>20</v>
      </c>
      <c r="H122" s="23"/>
      <c r="I122" s="23"/>
      <c r="J122" s="23"/>
      <c r="K122" s="23"/>
      <c r="L122" s="23"/>
      <c r="M122" s="23"/>
      <c r="N122" s="23"/>
      <c r="O122" s="23"/>
      <c r="P122" s="23"/>
      <c r="Q122" s="25" t="str">
        <f>[1]단가조사!T91</f>
        <v>24789390</v>
      </c>
    </row>
    <row r="123" spans="1:17" ht="23.1" customHeight="1" x14ac:dyDescent="0.15">
      <c r="D123" s="20" t="s">
        <v>278</v>
      </c>
      <c r="E123" s="20" t="s">
        <v>279</v>
      </c>
      <c r="F123" s="21" t="s">
        <v>280</v>
      </c>
      <c r="G123" s="26">
        <v>5.4000000000000003E-3</v>
      </c>
      <c r="H123" s="23"/>
      <c r="I123" s="23"/>
      <c r="J123" s="23"/>
      <c r="K123" s="23"/>
      <c r="L123" s="23"/>
      <c r="M123" s="23"/>
      <c r="N123" s="23"/>
      <c r="O123" s="23"/>
      <c r="P123" s="23"/>
      <c r="Q123" s="21"/>
    </row>
    <row r="124" spans="1:17" ht="23.1" customHeight="1" x14ac:dyDescent="0.15">
      <c r="D124" s="20"/>
      <c r="E124" s="20"/>
      <c r="F124" s="21"/>
      <c r="G124" s="22"/>
      <c r="H124" s="23"/>
      <c r="I124" s="23"/>
      <c r="J124" s="23"/>
      <c r="K124" s="23"/>
      <c r="L124" s="23"/>
      <c r="M124" s="23"/>
      <c r="N124" s="23"/>
      <c r="O124" s="23"/>
      <c r="P124" s="23"/>
      <c r="Q124" s="21"/>
    </row>
    <row r="125" spans="1:17" ht="23.1" customHeight="1" x14ac:dyDescent="0.15">
      <c r="B125" s="1" t="s">
        <v>115</v>
      </c>
      <c r="D125" s="20" t="s">
        <v>116</v>
      </c>
      <c r="E125" s="20"/>
      <c r="F125" s="21"/>
      <c r="G125" s="22"/>
      <c r="H125" s="23"/>
      <c r="I125" s="23">
        <f>ROUNDUP(SUM(I113:I123),-3)</f>
        <v>0</v>
      </c>
      <c r="J125" s="23"/>
      <c r="K125" s="23"/>
      <c r="L125" s="23">
        <f>TRUNC(SUM(L113:L123))</f>
        <v>0</v>
      </c>
      <c r="M125" s="23"/>
      <c r="N125" s="23">
        <f>TRUNC(SUM(N113:N123))</f>
        <v>0</v>
      </c>
      <c r="O125" s="23"/>
      <c r="P125" s="23">
        <f t="shared" ref="P125" si="5">SUM(I125,L125,N125)</f>
        <v>0</v>
      </c>
      <c r="Q125" s="21"/>
    </row>
    <row r="126" spans="1:17" ht="23.1" customHeight="1" x14ac:dyDescent="0.15">
      <c r="B126" s="1" t="s">
        <v>28</v>
      </c>
      <c r="D126" s="17" t="s">
        <v>282</v>
      </c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9"/>
    </row>
    <row r="127" spans="1:17" ht="23.1" customHeight="1" x14ac:dyDescent="0.15">
      <c r="A127" s="1" t="s">
        <v>98</v>
      </c>
      <c r="B127" s="1" t="s">
        <v>225</v>
      </c>
      <c r="C127" s="1" t="s">
        <v>99</v>
      </c>
      <c r="D127" s="20" t="s">
        <v>283</v>
      </c>
      <c r="E127" s="20"/>
      <c r="F127" s="21"/>
      <c r="G127" s="22"/>
      <c r="H127" s="23"/>
      <c r="I127" s="23">
        <f>TRUNC(G127*H127)</f>
        <v>0</v>
      </c>
      <c r="J127" s="23">
        <v>1</v>
      </c>
      <c r="K127" s="23"/>
      <c r="L127" s="23">
        <f>TRUNC(G127*K127)</f>
        <v>0</v>
      </c>
      <c r="M127" s="23"/>
      <c r="N127" s="23">
        <f t="shared" ref="N127:N129" si="6">TRUNC(G127*M127)</f>
        <v>0</v>
      </c>
      <c r="O127" s="23"/>
      <c r="P127" s="23">
        <f>SUM(I127,L127,N127)</f>
        <v>0</v>
      </c>
      <c r="Q127" s="25"/>
    </row>
    <row r="128" spans="1:17" ht="23.1" customHeight="1" x14ac:dyDescent="0.15">
      <c r="A128" s="1" t="s">
        <v>103</v>
      </c>
      <c r="B128" s="1" t="s">
        <v>225</v>
      </c>
      <c r="C128" s="1" t="s">
        <v>104</v>
      </c>
      <c r="D128" s="20" t="s">
        <v>284</v>
      </c>
      <c r="E128" s="20" t="s">
        <v>285</v>
      </c>
      <c r="F128" s="21"/>
      <c r="G128" s="22"/>
      <c r="H128" s="23"/>
      <c r="I128" s="23">
        <f t="shared" ref="I128:I129" si="7">TRUNC(G128*H128)</f>
        <v>0</v>
      </c>
      <c r="J128" s="23">
        <v>1</v>
      </c>
      <c r="K128" s="23"/>
      <c r="L128" s="23">
        <f>TRUNC(G128*K128)</f>
        <v>0</v>
      </c>
      <c r="M128" s="23"/>
      <c r="N128" s="23">
        <f t="shared" si="6"/>
        <v>0</v>
      </c>
      <c r="O128" s="23"/>
      <c r="P128" s="23">
        <f>SUM(I128,L128,N128)</f>
        <v>0</v>
      </c>
      <c r="Q128" s="25"/>
    </row>
    <row r="129" spans="1:17" ht="23.1" customHeight="1" x14ac:dyDescent="0.15">
      <c r="A129" s="1" t="s">
        <v>106</v>
      </c>
      <c r="B129" s="1" t="s">
        <v>225</v>
      </c>
      <c r="C129" s="1" t="s">
        <v>107</v>
      </c>
      <c r="D129" s="20" t="s">
        <v>286</v>
      </c>
      <c r="E129" s="20" t="s">
        <v>287</v>
      </c>
      <c r="F129" s="21" t="s">
        <v>288</v>
      </c>
      <c r="G129" s="22">
        <v>1</v>
      </c>
      <c r="H129" s="23"/>
      <c r="I129" s="23">
        <f t="shared" si="7"/>
        <v>0</v>
      </c>
      <c r="J129" s="23">
        <v>1</v>
      </c>
      <c r="K129" s="23"/>
      <c r="L129" s="23">
        <f>TRUNC(G129*K129)</f>
        <v>0</v>
      </c>
      <c r="M129" s="23"/>
      <c r="N129" s="23">
        <f t="shared" si="6"/>
        <v>0</v>
      </c>
      <c r="O129" s="23"/>
      <c r="P129" s="23">
        <f>SUM(I129,L129,N129)</f>
        <v>0</v>
      </c>
      <c r="Q129" s="25"/>
    </row>
    <row r="130" spans="1:17" ht="23.1" customHeight="1" x14ac:dyDescent="0.15">
      <c r="D130" s="20" t="s">
        <v>289</v>
      </c>
      <c r="E130" s="20" t="s">
        <v>290</v>
      </c>
      <c r="F130" s="21" t="s">
        <v>291</v>
      </c>
      <c r="G130" s="22">
        <v>1</v>
      </c>
      <c r="H130" s="23"/>
      <c r="I130" s="23"/>
      <c r="J130" s="23"/>
      <c r="K130" s="23"/>
      <c r="L130" s="23"/>
      <c r="M130" s="23"/>
      <c r="N130" s="23"/>
      <c r="O130" s="23"/>
      <c r="P130" s="23"/>
      <c r="Q130" s="25"/>
    </row>
    <row r="131" spans="1:17" ht="23.1" customHeight="1" x14ac:dyDescent="0.15">
      <c r="D131" s="20" t="s">
        <v>292</v>
      </c>
      <c r="E131" s="20" t="s">
        <v>293</v>
      </c>
      <c r="F131" s="21" t="s">
        <v>185</v>
      </c>
      <c r="G131" s="22">
        <v>1</v>
      </c>
      <c r="H131" s="23"/>
      <c r="I131" s="23"/>
      <c r="J131" s="23"/>
      <c r="K131" s="23"/>
      <c r="L131" s="23"/>
      <c r="M131" s="23"/>
      <c r="N131" s="23"/>
      <c r="O131" s="23"/>
      <c r="P131" s="23"/>
      <c r="Q131" s="25"/>
    </row>
    <row r="132" spans="1:17" ht="23.1" customHeight="1" x14ac:dyDescent="0.15">
      <c r="D132" s="20" t="s">
        <v>294</v>
      </c>
      <c r="E132" s="20" t="s">
        <v>295</v>
      </c>
      <c r="F132" s="21" t="s">
        <v>185</v>
      </c>
      <c r="G132" s="22">
        <v>1</v>
      </c>
      <c r="H132" s="23"/>
      <c r="I132" s="23"/>
      <c r="J132" s="23"/>
      <c r="K132" s="23"/>
      <c r="L132" s="23"/>
      <c r="M132" s="23"/>
      <c r="N132" s="23"/>
      <c r="O132" s="23"/>
      <c r="P132" s="23"/>
      <c r="Q132" s="25"/>
    </row>
    <row r="133" spans="1:17" ht="23.1" customHeight="1" x14ac:dyDescent="0.15">
      <c r="D133" s="20" t="s">
        <v>296</v>
      </c>
      <c r="E133" s="20" t="s">
        <v>297</v>
      </c>
      <c r="F133" s="21" t="s">
        <v>185</v>
      </c>
      <c r="G133" s="22">
        <v>1</v>
      </c>
      <c r="H133" s="23"/>
      <c r="I133" s="23"/>
      <c r="J133" s="23"/>
      <c r="K133" s="23"/>
      <c r="L133" s="23"/>
      <c r="M133" s="23"/>
      <c r="N133" s="23"/>
      <c r="O133" s="23"/>
      <c r="P133" s="23"/>
      <c r="Q133" s="25"/>
    </row>
    <row r="134" spans="1:17" ht="23.1" customHeight="1" x14ac:dyDescent="0.15">
      <c r="D134" s="20" t="s">
        <v>298</v>
      </c>
      <c r="E134" s="20" t="s">
        <v>299</v>
      </c>
      <c r="F134" s="21" t="s">
        <v>185</v>
      </c>
      <c r="G134" s="22">
        <v>4</v>
      </c>
      <c r="H134" s="23"/>
      <c r="I134" s="23"/>
      <c r="J134" s="23"/>
      <c r="K134" s="23"/>
      <c r="L134" s="23"/>
      <c r="M134" s="23"/>
      <c r="N134" s="23"/>
      <c r="O134" s="23"/>
      <c r="P134" s="23"/>
      <c r="Q134" s="25"/>
    </row>
    <row r="135" spans="1:17" ht="23.1" customHeight="1" x14ac:dyDescent="0.15">
      <c r="D135" s="20" t="s">
        <v>300</v>
      </c>
      <c r="E135" s="20" t="s">
        <v>301</v>
      </c>
      <c r="F135" s="21" t="s">
        <v>185</v>
      </c>
      <c r="G135" s="22">
        <v>16</v>
      </c>
      <c r="H135" s="23"/>
      <c r="I135" s="23"/>
      <c r="J135" s="23"/>
      <c r="K135" s="23"/>
      <c r="L135" s="23"/>
      <c r="M135" s="23"/>
      <c r="N135" s="23"/>
      <c r="O135" s="23"/>
      <c r="P135" s="23"/>
      <c r="Q135" s="25"/>
    </row>
    <row r="136" spans="1:17" ht="23.1" customHeight="1" x14ac:dyDescent="0.15">
      <c r="D136" s="20" t="s">
        <v>286</v>
      </c>
      <c r="E136" s="20" t="s">
        <v>302</v>
      </c>
      <c r="F136" s="21" t="s">
        <v>288</v>
      </c>
      <c r="G136" s="22">
        <v>1</v>
      </c>
      <c r="H136" s="23"/>
      <c r="I136" s="23"/>
      <c r="J136" s="23"/>
      <c r="K136" s="23"/>
      <c r="L136" s="23"/>
      <c r="M136" s="23"/>
      <c r="N136" s="23"/>
      <c r="O136" s="23"/>
      <c r="P136" s="23"/>
      <c r="Q136" s="21"/>
    </row>
    <row r="137" spans="1:17" ht="23.1" customHeight="1" x14ac:dyDescent="0.15">
      <c r="D137" s="20" t="s">
        <v>289</v>
      </c>
      <c r="E137" s="20" t="s">
        <v>290</v>
      </c>
      <c r="F137" s="21" t="s">
        <v>291</v>
      </c>
      <c r="G137" s="22">
        <v>1</v>
      </c>
      <c r="H137" s="23"/>
      <c r="I137" s="23"/>
      <c r="J137" s="23"/>
      <c r="K137" s="23"/>
      <c r="L137" s="23"/>
      <c r="M137" s="23"/>
      <c r="N137" s="23"/>
      <c r="O137" s="23"/>
      <c r="P137" s="23"/>
      <c r="Q137" s="21"/>
    </row>
    <row r="138" spans="1:17" ht="23.1" customHeight="1" x14ac:dyDescent="0.15">
      <c r="D138" s="20" t="s">
        <v>292</v>
      </c>
      <c r="E138" s="20" t="s">
        <v>293</v>
      </c>
      <c r="F138" s="21" t="s">
        <v>185</v>
      </c>
      <c r="G138" s="22">
        <v>1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1"/>
    </row>
    <row r="139" spans="1:17" ht="23.1" customHeight="1" x14ac:dyDescent="0.15">
      <c r="D139" s="20" t="s">
        <v>294</v>
      </c>
      <c r="E139" s="20" t="s">
        <v>295</v>
      </c>
      <c r="F139" s="21" t="s">
        <v>185</v>
      </c>
      <c r="G139" s="22">
        <v>1</v>
      </c>
      <c r="H139" s="23"/>
      <c r="I139" s="23"/>
      <c r="J139" s="23"/>
      <c r="K139" s="23"/>
      <c r="L139" s="23"/>
      <c r="M139" s="23"/>
      <c r="N139" s="23"/>
      <c r="O139" s="23"/>
      <c r="P139" s="23"/>
      <c r="Q139" s="21"/>
    </row>
    <row r="140" spans="1:17" ht="23.1" customHeight="1" x14ac:dyDescent="0.15">
      <c r="D140" s="20" t="s">
        <v>296</v>
      </c>
      <c r="E140" s="20" t="s">
        <v>297</v>
      </c>
      <c r="F140" s="21" t="s">
        <v>185</v>
      </c>
      <c r="G140" s="22">
        <v>1</v>
      </c>
      <c r="H140" s="23"/>
      <c r="I140" s="23"/>
      <c r="J140" s="23"/>
      <c r="K140" s="23"/>
      <c r="L140" s="23"/>
      <c r="M140" s="23"/>
      <c r="N140" s="23"/>
      <c r="O140" s="23"/>
      <c r="P140" s="23"/>
      <c r="Q140" s="21"/>
    </row>
    <row r="141" spans="1:17" ht="23.1" customHeight="1" x14ac:dyDescent="0.15">
      <c r="D141" s="20" t="s">
        <v>298</v>
      </c>
      <c r="E141" s="20" t="s">
        <v>299</v>
      </c>
      <c r="F141" s="21" t="s">
        <v>185</v>
      </c>
      <c r="G141" s="22">
        <v>3</v>
      </c>
      <c r="H141" s="23"/>
      <c r="I141" s="23"/>
      <c r="J141" s="23"/>
      <c r="K141" s="23"/>
      <c r="L141" s="23"/>
      <c r="M141" s="23"/>
      <c r="N141" s="23"/>
      <c r="O141" s="23"/>
      <c r="P141" s="23"/>
      <c r="Q141" s="21"/>
    </row>
    <row r="142" spans="1:17" ht="23.1" customHeight="1" x14ac:dyDescent="0.15">
      <c r="D142" s="20" t="s">
        <v>300</v>
      </c>
      <c r="E142" s="20" t="s">
        <v>301</v>
      </c>
      <c r="F142" s="21" t="s">
        <v>185</v>
      </c>
      <c r="G142" s="22">
        <v>12</v>
      </c>
      <c r="H142" s="23"/>
      <c r="I142" s="23"/>
      <c r="J142" s="23"/>
      <c r="K142" s="23"/>
      <c r="L142" s="23"/>
      <c r="M142" s="23"/>
      <c r="N142" s="23"/>
      <c r="O142" s="23"/>
      <c r="P142" s="23"/>
      <c r="Q142" s="21"/>
    </row>
    <row r="143" spans="1:17" ht="23.1" customHeight="1" x14ac:dyDescent="0.15">
      <c r="D143" s="20" t="s">
        <v>286</v>
      </c>
      <c r="E143" s="20" t="s">
        <v>303</v>
      </c>
      <c r="F143" s="21" t="s">
        <v>288</v>
      </c>
      <c r="G143" s="22">
        <v>1</v>
      </c>
      <c r="H143" s="23"/>
      <c r="I143" s="23"/>
      <c r="J143" s="23"/>
      <c r="K143" s="23"/>
      <c r="L143" s="23"/>
      <c r="M143" s="23"/>
      <c r="N143" s="23"/>
      <c r="O143" s="23"/>
      <c r="P143" s="23"/>
      <c r="Q143" s="21"/>
    </row>
    <row r="144" spans="1:17" ht="23.1" customHeight="1" x14ac:dyDescent="0.15">
      <c r="D144" s="20" t="s">
        <v>289</v>
      </c>
      <c r="E144" s="20" t="s">
        <v>304</v>
      </c>
      <c r="F144" s="21" t="s">
        <v>291</v>
      </c>
      <c r="G144" s="22">
        <v>1</v>
      </c>
      <c r="H144" s="23"/>
      <c r="I144" s="23"/>
      <c r="J144" s="23"/>
      <c r="K144" s="23"/>
      <c r="L144" s="23"/>
      <c r="M144" s="23"/>
      <c r="N144" s="23"/>
      <c r="O144" s="23"/>
      <c r="P144" s="23"/>
      <c r="Q144" s="21"/>
    </row>
    <row r="145" spans="4:17" ht="23.1" customHeight="1" x14ac:dyDescent="0.15">
      <c r="D145" s="20" t="s">
        <v>292</v>
      </c>
      <c r="E145" s="20" t="s">
        <v>293</v>
      </c>
      <c r="F145" s="21" t="s">
        <v>185</v>
      </c>
      <c r="G145" s="22">
        <v>1</v>
      </c>
      <c r="H145" s="23"/>
      <c r="I145" s="23"/>
      <c r="J145" s="23"/>
      <c r="K145" s="23"/>
      <c r="L145" s="23"/>
      <c r="M145" s="23"/>
      <c r="N145" s="23"/>
      <c r="O145" s="23"/>
      <c r="P145" s="23"/>
      <c r="Q145" s="21"/>
    </row>
    <row r="146" spans="4:17" ht="23.1" customHeight="1" x14ac:dyDescent="0.15">
      <c r="D146" s="20" t="s">
        <v>294</v>
      </c>
      <c r="E146" s="20" t="s">
        <v>295</v>
      </c>
      <c r="F146" s="21" t="s">
        <v>185</v>
      </c>
      <c r="G146" s="22">
        <v>1</v>
      </c>
      <c r="H146" s="23"/>
      <c r="I146" s="23"/>
      <c r="J146" s="23"/>
      <c r="K146" s="23"/>
      <c r="L146" s="23"/>
      <c r="M146" s="23"/>
      <c r="N146" s="23"/>
      <c r="O146" s="23"/>
      <c r="P146" s="23"/>
      <c r="Q146" s="21"/>
    </row>
    <row r="147" spans="4:17" ht="23.1" customHeight="1" x14ac:dyDescent="0.15">
      <c r="D147" s="20" t="s">
        <v>296</v>
      </c>
      <c r="E147" s="20" t="s">
        <v>297</v>
      </c>
      <c r="F147" s="21" t="s">
        <v>185</v>
      </c>
      <c r="G147" s="22">
        <v>1</v>
      </c>
      <c r="H147" s="23"/>
      <c r="I147" s="23"/>
      <c r="J147" s="23"/>
      <c r="K147" s="23"/>
      <c r="L147" s="23"/>
      <c r="M147" s="23"/>
      <c r="N147" s="23"/>
      <c r="O147" s="23"/>
      <c r="P147" s="23"/>
      <c r="Q147" s="21"/>
    </row>
    <row r="148" spans="4:17" ht="23.1" customHeight="1" x14ac:dyDescent="0.15">
      <c r="D148" s="20" t="s">
        <v>298</v>
      </c>
      <c r="E148" s="20" t="s">
        <v>299</v>
      </c>
      <c r="F148" s="21" t="s">
        <v>185</v>
      </c>
      <c r="G148" s="22">
        <v>7</v>
      </c>
      <c r="H148" s="23"/>
      <c r="I148" s="23"/>
      <c r="J148" s="23"/>
      <c r="K148" s="23"/>
      <c r="L148" s="23"/>
      <c r="M148" s="23"/>
      <c r="N148" s="23"/>
      <c r="O148" s="23"/>
      <c r="P148" s="23"/>
      <c r="Q148" s="21"/>
    </row>
    <row r="149" spans="4:17" ht="23.1" customHeight="1" x14ac:dyDescent="0.15">
      <c r="D149" s="20" t="s">
        <v>300</v>
      </c>
      <c r="E149" s="20" t="s">
        <v>301</v>
      </c>
      <c r="F149" s="21" t="s">
        <v>185</v>
      </c>
      <c r="G149" s="22">
        <v>28</v>
      </c>
      <c r="H149" s="23"/>
      <c r="I149" s="23"/>
      <c r="J149" s="23"/>
      <c r="K149" s="23"/>
      <c r="L149" s="23"/>
      <c r="M149" s="23"/>
      <c r="N149" s="23"/>
      <c r="O149" s="23"/>
      <c r="P149" s="23"/>
      <c r="Q149" s="21"/>
    </row>
    <row r="150" spans="4:17" ht="23.1" customHeight="1" x14ac:dyDescent="0.15">
      <c r="D150" s="20" t="s">
        <v>286</v>
      </c>
      <c r="E150" s="20" t="s">
        <v>305</v>
      </c>
      <c r="F150" s="21" t="s">
        <v>288</v>
      </c>
      <c r="G150" s="22">
        <v>1</v>
      </c>
      <c r="H150" s="23"/>
      <c r="I150" s="23"/>
      <c r="J150" s="23"/>
      <c r="K150" s="23"/>
      <c r="L150" s="23"/>
      <c r="M150" s="23"/>
      <c r="N150" s="23"/>
      <c r="O150" s="23"/>
      <c r="P150" s="23"/>
      <c r="Q150" s="21"/>
    </row>
    <row r="151" spans="4:17" ht="23.1" customHeight="1" x14ac:dyDescent="0.15">
      <c r="D151" s="20" t="s">
        <v>289</v>
      </c>
      <c r="E151" s="20" t="s">
        <v>306</v>
      </c>
      <c r="F151" s="21" t="s">
        <v>291</v>
      </c>
      <c r="G151" s="22">
        <v>1</v>
      </c>
      <c r="H151" s="23"/>
      <c r="I151" s="23"/>
      <c r="J151" s="23"/>
      <c r="K151" s="23"/>
      <c r="L151" s="23"/>
      <c r="M151" s="23"/>
      <c r="N151" s="23"/>
      <c r="O151" s="23"/>
      <c r="P151" s="23"/>
      <c r="Q151" s="21"/>
    </row>
    <row r="152" spans="4:17" ht="23.1" customHeight="1" x14ac:dyDescent="0.15">
      <c r="D152" s="20" t="s">
        <v>292</v>
      </c>
      <c r="E152" s="20" t="s">
        <v>293</v>
      </c>
      <c r="F152" s="21" t="s">
        <v>185</v>
      </c>
      <c r="G152" s="22">
        <v>1</v>
      </c>
      <c r="H152" s="23"/>
      <c r="I152" s="23"/>
      <c r="J152" s="23"/>
      <c r="K152" s="23"/>
      <c r="L152" s="23"/>
      <c r="M152" s="23"/>
      <c r="N152" s="23"/>
      <c r="O152" s="23"/>
      <c r="P152" s="23"/>
      <c r="Q152" s="21"/>
    </row>
    <row r="153" spans="4:17" ht="23.1" customHeight="1" x14ac:dyDescent="0.15">
      <c r="D153" s="20" t="s">
        <v>294</v>
      </c>
      <c r="E153" s="20" t="s">
        <v>295</v>
      </c>
      <c r="F153" s="21" t="s">
        <v>185</v>
      </c>
      <c r="G153" s="22">
        <v>1</v>
      </c>
      <c r="H153" s="23"/>
      <c r="I153" s="23"/>
      <c r="J153" s="23"/>
      <c r="K153" s="23"/>
      <c r="L153" s="23"/>
      <c r="M153" s="23"/>
      <c r="N153" s="23"/>
      <c r="O153" s="23"/>
      <c r="P153" s="23"/>
      <c r="Q153" s="21"/>
    </row>
    <row r="154" spans="4:17" ht="23.1" customHeight="1" x14ac:dyDescent="0.15">
      <c r="D154" s="20" t="s">
        <v>296</v>
      </c>
      <c r="E154" s="20" t="s">
        <v>297</v>
      </c>
      <c r="F154" s="21" t="s">
        <v>185</v>
      </c>
      <c r="G154" s="22">
        <v>1</v>
      </c>
      <c r="H154" s="23"/>
      <c r="I154" s="23"/>
      <c r="J154" s="23"/>
      <c r="K154" s="23"/>
      <c r="L154" s="23"/>
      <c r="M154" s="23"/>
      <c r="N154" s="23"/>
      <c r="O154" s="23"/>
      <c r="P154" s="23"/>
      <c r="Q154" s="21"/>
    </row>
    <row r="155" spans="4:17" ht="23.1" customHeight="1" x14ac:dyDescent="0.15">
      <c r="D155" s="20" t="s">
        <v>298</v>
      </c>
      <c r="E155" s="20" t="s">
        <v>299</v>
      </c>
      <c r="F155" s="21" t="s">
        <v>185</v>
      </c>
      <c r="G155" s="22">
        <v>5</v>
      </c>
      <c r="H155" s="23"/>
      <c r="I155" s="23"/>
      <c r="J155" s="23"/>
      <c r="K155" s="23"/>
      <c r="L155" s="23"/>
      <c r="M155" s="23"/>
      <c r="N155" s="23"/>
      <c r="O155" s="23"/>
      <c r="P155" s="23"/>
      <c r="Q155" s="21"/>
    </row>
    <row r="156" spans="4:17" ht="23.1" customHeight="1" x14ac:dyDescent="0.15">
      <c r="D156" s="20" t="s">
        <v>300</v>
      </c>
      <c r="E156" s="20" t="s">
        <v>301</v>
      </c>
      <c r="F156" s="21" t="s">
        <v>185</v>
      </c>
      <c r="G156" s="22">
        <v>20</v>
      </c>
      <c r="H156" s="23"/>
      <c r="I156" s="23"/>
      <c r="J156" s="23"/>
      <c r="K156" s="23"/>
      <c r="L156" s="23"/>
      <c r="M156" s="23"/>
      <c r="N156" s="23"/>
      <c r="O156" s="23"/>
      <c r="P156" s="23"/>
      <c r="Q156" s="21"/>
    </row>
    <row r="157" spans="4:17" ht="23.1" customHeight="1" x14ac:dyDescent="0.15">
      <c r="D157" s="20" t="s">
        <v>286</v>
      </c>
      <c r="E157" s="20" t="s">
        <v>307</v>
      </c>
      <c r="F157" s="21" t="s">
        <v>288</v>
      </c>
      <c r="G157" s="22">
        <v>1</v>
      </c>
      <c r="H157" s="23"/>
      <c r="I157" s="23"/>
      <c r="J157" s="23"/>
      <c r="K157" s="23"/>
      <c r="L157" s="23"/>
      <c r="M157" s="23"/>
      <c r="N157" s="23"/>
      <c r="O157" s="23"/>
      <c r="P157" s="23"/>
      <c r="Q157" s="21"/>
    </row>
    <row r="158" spans="4:17" ht="23.1" customHeight="1" x14ac:dyDescent="0.15">
      <c r="D158" s="20" t="s">
        <v>289</v>
      </c>
      <c r="E158" s="20" t="s">
        <v>290</v>
      </c>
      <c r="F158" s="21" t="s">
        <v>291</v>
      </c>
      <c r="G158" s="22">
        <v>1</v>
      </c>
      <c r="H158" s="23"/>
      <c r="I158" s="23"/>
      <c r="J158" s="23"/>
      <c r="K158" s="23"/>
      <c r="L158" s="23"/>
      <c r="M158" s="23"/>
      <c r="N158" s="23"/>
      <c r="O158" s="23"/>
      <c r="P158" s="23"/>
      <c r="Q158" s="21"/>
    </row>
    <row r="159" spans="4:17" ht="23.1" customHeight="1" x14ac:dyDescent="0.15">
      <c r="D159" s="20" t="s">
        <v>292</v>
      </c>
      <c r="E159" s="20" t="s">
        <v>293</v>
      </c>
      <c r="F159" s="21" t="s">
        <v>185</v>
      </c>
      <c r="G159" s="22">
        <v>1</v>
      </c>
      <c r="H159" s="23"/>
      <c r="I159" s="23"/>
      <c r="J159" s="23"/>
      <c r="K159" s="23"/>
      <c r="L159" s="23"/>
      <c r="M159" s="23"/>
      <c r="N159" s="23"/>
      <c r="O159" s="23"/>
      <c r="P159" s="23"/>
      <c r="Q159" s="21"/>
    </row>
    <row r="160" spans="4:17" ht="23.1" customHeight="1" x14ac:dyDescent="0.15">
      <c r="D160" s="20" t="s">
        <v>294</v>
      </c>
      <c r="E160" s="20" t="s">
        <v>295</v>
      </c>
      <c r="F160" s="21" t="s">
        <v>185</v>
      </c>
      <c r="G160" s="22">
        <v>1</v>
      </c>
      <c r="H160" s="23"/>
      <c r="I160" s="23"/>
      <c r="J160" s="23"/>
      <c r="K160" s="23"/>
      <c r="L160" s="23"/>
      <c r="M160" s="23"/>
      <c r="N160" s="23"/>
      <c r="O160" s="23"/>
      <c r="P160" s="23"/>
      <c r="Q160" s="21"/>
    </row>
    <row r="161" spans="4:17" ht="23.1" customHeight="1" x14ac:dyDescent="0.15">
      <c r="D161" s="20" t="s">
        <v>296</v>
      </c>
      <c r="E161" s="20" t="s">
        <v>297</v>
      </c>
      <c r="F161" s="21" t="s">
        <v>185</v>
      </c>
      <c r="G161" s="22">
        <v>1</v>
      </c>
      <c r="H161" s="23"/>
      <c r="I161" s="23"/>
      <c r="J161" s="23"/>
      <c r="K161" s="23"/>
      <c r="L161" s="23"/>
      <c r="M161" s="23"/>
      <c r="N161" s="23"/>
      <c r="O161" s="23"/>
      <c r="P161" s="23"/>
      <c r="Q161" s="21"/>
    </row>
    <row r="162" spans="4:17" ht="23.1" customHeight="1" x14ac:dyDescent="0.15">
      <c r="D162" s="20" t="s">
        <v>298</v>
      </c>
      <c r="E162" s="20" t="s">
        <v>299</v>
      </c>
      <c r="F162" s="21" t="s">
        <v>185</v>
      </c>
      <c r="G162" s="22">
        <v>10</v>
      </c>
      <c r="H162" s="23"/>
      <c r="I162" s="23"/>
      <c r="J162" s="23"/>
      <c r="K162" s="23"/>
      <c r="L162" s="23"/>
      <c r="M162" s="23"/>
      <c r="N162" s="23"/>
      <c r="O162" s="23"/>
      <c r="P162" s="23"/>
      <c r="Q162" s="21"/>
    </row>
    <row r="163" spans="4:17" ht="23.1" customHeight="1" x14ac:dyDescent="0.15">
      <c r="D163" s="20" t="s">
        <v>300</v>
      </c>
      <c r="E163" s="20" t="s">
        <v>301</v>
      </c>
      <c r="F163" s="21" t="s">
        <v>185</v>
      </c>
      <c r="G163" s="22">
        <v>24</v>
      </c>
      <c r="H163" s="23"/>
      <c r="I163" s="23"/>
      <c r="J163" s="23"/>
      <c r="K163" s="23"/>
      <c r="L163" s="23"/>
      <c r="M163" s="23"/>
      <c r="N163" s="23"/>
      <c r="O163" s="23"/>
      <c r="P163" s="23"/>
      <c r="Q163" s="21"/>
    </row>
    <row r="164" spans="4:17" ht="23.1" customHeight="1" x14ac:dyDescent="0.15">
      <c r="D164" s="20" t="s">
        <v>308</v>
      </c>
      <c r="E164" s="20"/>
      <c r="F164" s="21"/>
      <c r="G164" s="22"/>
      <c r="H164" s="23"/>
      <c r="I164" s="23"/>
      <c r="J164" s="23"/>
      <c r="K164" s="23"/>
      <c r="L164" s="23"/>
      <c r="M164" s="23"/>
      <c r="N164" s="23"/>
      <c r="O164" s="23"/>
      <c r="P164" s="23"/>
      <c r="Q164" s="21"/>
    </row>
    <row r="165" spans="4:17" ht="23.1" customHeight="1" x14ac:dyDescent="0.15">
      <c r="D165" s="20" t="s">
        <v>309</v>
      </c>
      <c r="E165" s="20" t="s">
        <v>310</v>
      </c>
      <c r="F165" s="21" t="s">
        <v>185</v>
      </c>
      <c r="G165" s="22">
        <v>3</v>
      </c>
      <c r="H165" s="23"/>
      <c r="I165" s="23"/>
      <c r="J165" s="23"/>
      <c r="K165" s="23"/>
      <c r="L165" s="23"/>
      <c r="M165" s="23"/>
      <c r="N165" s="23"/>
      <c r="O165" s="23"/>
      <c r="P165" s="23"/>
      <c r="Q165" s="21"/>
    </row>
    <row r="166" spans="4:17" ht="23.1" customHeight="1" x14ac:dyDescent="0.15">
      <c r="D166" s="20" t="s">
        <v>309</v>
      </c>
      <c r="E166" s="20" t="s">
        <v>311</v>
      </c>
      <c r="F166" s="21" t="s">
        <v>185</v>
      </c>
      <c r="G166" s="22">
        <v>15</v>
      </c>
      <c r="H166" s="23"/>
      <c r="I166" s="23"/>
      <c r="J166" s="23"/>
      <c r="K166" s="23"/>
      <c r="L166" s="23"/>
      <c r="M166" s="23"/>
      <c r="N166" s="23"/>
      <c r="O166" s="23"/>
      <c r="P166" s="23"/>
      <c r="Q166" s="21"/>
    </row>
    <row r="167" spans="4:17" ht="23.1" customHeight="1" x14ac:dyDescent="0.15">
      <c r="D167" s="20" t="s">
        <v>309</v>
      </c>
      <c r="E167" s="20" t="s">
        <v>312</v>
      </c>
      <c r="F167" s="21" t="s">
        <v>185</v>
      </c>
      <c r="G167" s="22">
        <v>8</v>
      </c>
      <c r="H167" s="23"/>
      <c r="I167" s="23"/>
      <c r="J167" s="23"/>
      <c r="K167" s="23"/>
      <c r="L167" s="23"/>
      <c r="M167" s="23"/>
      <c r="N167" s="23"/>
      <c r="O167" s="23"/>
      <c r="P167" s="23"/>
      <c r="Q167" s="21"/>
    </row>
    <row r="168" spans="4:17" ht="23.1" customHeight="1" x14ac:dyDescent="0.15">
      <c r="D168" s="20" t="s">
        <v>309</v>
      </c>
      <c r="E168" s="20" t="s">
        <v>313</v>
      </c>
      <c r="F168" s="21" t="s">
        <v>185</v>
      </c>
      <c r="G168" s="22">
        <v>12</v>
      </c>
      <c r="H168" s="23"/>
      <c r="I168" s="23"/>
      <c r="J168" s="23"/>
      <c r="K168" s="23"/>
      <c r="L168" s="23"/>
      <c r="M168" s="23"/>
      <c r="N168" s="23"/>
      <c r="O168" s="23"/>
      <c r="P168" s="23"/>
      <c r="Q168" s="21"/>
    </row>
    <row r="169" spans="4:17" ht="23.1" customHeight="1" x14ac:dyDescent="0.15">
      <c r="D169" s="20" t="s">
        <v>314</v>
      </c>
      <c r="E169" s="20" t="s">
        <v>315</v>
      </c>
      <c r="F169" s="21" t="s">
        <v>246</v>
      </c>
      <c r="G169" s="22">
        <v>355</v>
      </c>
      <c r="H169" s="23"/>
      <c r="I169" s="23"/>
      <c r="J169" s="23"/>
      <c r="K169" s="23"/>
      <c r="L169" s="23"/>
      <c r="M169" s="23"/>
      <c r="N169" s="23"/>
      <c r="O169" s="23"/>
      <c r="P169" s="23"/>
      <c r="Q169" s="21"/>
    </row>
    <row r="170" spans="4:17" ht="23.1" customHeight="1" x14ac:dyDescent="0.15">
      <c r="D170" s="20" t="s">
        <v>316</v>
      </c>
      <c r="E170" s="20" t="s">
        <v>317</v>
      </c>
      <c r="F170" s="21" t="s">
        <v>246</v>
      </c>
      <c r="G170" s="22">
        <v>355</v>
      </c>
      <c r="H170" s="23"/>
      <c r="I170" s="23"/>
      <c r="J170" s="23"/>
      <c r="K170" s="23"/>
      <c r="L170" s="23"/>
      <c r="M170" s="23"/>
      <c r="N170" s="23"/>
      <c r="O170" s="23"/>
      <c r="P170" s="23"/>
      <c r="Q170" s="21"/>
    </row>
    <row r="171" spans="4:17" ht="23.1" customHeight="1" x14ac:dyDescent="0.15">
      <c r="D171" s="20" t="s">
        <v>318</v>
      </c>
      <c r="E171" s="20"/>
      <c r="F171" s="21"/>
      <c r="G171" s="22"/>
      <c r="H171" s="23"/>
      <c r="I171" s="23"/>
      <c r="J171" s="23"/>
      <c r="K171" s="23"/>
      <c r="L171" s="23"/>
      <c r="M171" s="23"/>
      <c r="N171" s="23"/>
      <c r="O171" s="23"/>
      <c r="P171" s="23"/>
      <c r="Q171" s="21"/>
    </row>
    <row r="172" spans="4:17" ht="23.1" customHeight="1" x14ac:dyDescent="0.15">
      <c r="D172" s="20" t="s">
        <v>319</v>
      </c>
      <c r="E172" s="20"/>
      <c r="F172" s="21" t="s">
        <v>320</v>
      </c>
      <c r="G172" s="22">
        <v>12</v>
      </c>
      <c r="H172" s="23"/>
      <c r="I172" s="23"/>
      <c r="J172" s="23"/>
      <c r="K172" s="23"/>
      <c r="L172" s="23"/>
      <c r="M172" s="23"/>
      <c r="N172" s="23"/>
      <c r="O172" s="23"/>
      <c r="P172" s="23"/>
      <c r="Q172" s="21"/>
    </row>
    <row r="173" spans="4:17" ht="23.1" customHeight="1" x14ac:dyDescent="0.15">
      <c r="D173" s="20" t="s">
        <v>321</v>
      </c>
      <c r="E173" s="20"/>
      <c r="F173" s="21" t="s">
        <v>320</v>
      </c>
      <c r="G173" s="22">
        <v>19</v>
      </c>
      <c r="H173" s="23"/>
      <c r="I173" s="23"/>
      <c r="J173" s="23"/>
      <c r="K173" s="23"/>
      <c r="L173" s="23"/>
      <c r="M173" s="23"/>
      <c r="N173" s="23"/>
      <c r="O173" s="23"/>
      <c r="P173" s="23"/>
      <c r="Q173" s="21"/>
    </row>
    <row r="174" spans="4:17" ht="23.1" customHeight="1" x14ac:dyDescent="0.15">
      <c r="D174" s="20" t="s">
        <v>322</v>
      </c>
      <c r="E174" s="20"/>
      <c r="F174" s="21" t="s">
        <v>320</v>
      </c>
      <c r="G174" s="22">
        <v>4</v>
      </c>
      <c r="H174" s="23"/>
      <c r="I174" s="23"/>
      <c r="J174" s="23"/>
      <c r="K174" s="23"/>
      <c r="L174" s="23"/>
      <c r="M174" s="23"/>
      <c r="N174" s="23"/>
      <c r="O174" s="23"/>
      <c r="P174" s="23"/>
      <c r="Q174" s="21"/>
    </row>
    <row r="175" spans="4:17" ht="23.1" customHeight="1" x14ac:dyDescent="0.15">
      <c r="D175" s="20" t="s">
        <v>323</v>
      </c>
      <c r="E175" s="20" t="s">
        <v>324</v>
      </c>
      <c r="F175" s="21" t="s">
        <v>325</v>
      </c>
      <c r="G175" s="22">
        <v>1</v>
      </c>
      <c r="H175" s="23"/>
      <c r="I175" s="23"/>
      <c r="J175" s="23"/>
      <c r="K175" s="23"/>
      <c r="L175" s="23"/>
      <c r="M175" s="23"/>
      <c r="N175" s="23"/>
      <c r="O175" s="23"/>
      <c r="P175" s="23"/>
      <c r="Q175" s="21"/>
    </row>
    <row r="176" spans="4:17" ht="23.1" customHeight="1" x14ac:dyDescent="0.15">
      <c r="D176" s="20"/>
      <c r="E176" s="20"/>
      <c r="F176" s="21"/>
      <c r="G176" s="22"/>
      <c r="H176" s="23"/>
      <c r="I176" s="23"/>
      <c r="J176" s="23"/>
      <c r="K176" s="23"/>
      <c r="L176" s="23"/>
      <c r="M176" s="23"/>
      <c r="N176" s="23"/>
      <c r="O176" s="23"/>
      <c r="P176" s="23"/>
      <c r="Q176" s="21"/>
    </row>
    <row r="177" spans="1:17" ht="23.1" customHeight="1" x14ac:dyDescent="0.15">
      <c r="B177" s="1" t="s">
        <v>115</v>
      </c>
      <c r="D177" s="20" t="s">
        <v>116</v>
      </c>
      <c r="E177" s="20"/>
      <c r="F177" s="21"/>
      <c r="G177" s="22"/>
      <c r="H177" s="23"/>
      <c r="I177" s="23"/>
      <c r="J177" s="23"/>
      <c r="K177" s="23"/>
      <c r="L177" s="23"/>
      <c r="M177" s="23"/>
      <c r="N177" s="23"/>
      <c r="O177" s="23"/>
      <c r="P177" s="23"/>
      <c r="Q177" s="21"/>
    </row>
    <row r="178" spans="1:17" ht="23.1" customHeight="1" x14ac:dyDescent="0.15">
      <c r="B178" s="1" t="s">
        <v>28</v>
      </c>
      <c r="D178" s="17" t="s">
        <v>326</v>
      </c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9"/>
    </row>
    <row r="179" spans="1:17" ht="23.1" customHeight="1" x14ac:dyDescent="0.15">
      <c r="A179" s="1" t="s">
        <v>98</v>
      </c>
      <c r="B179" s="1" t="s">
        <v>225</v>
      </c>
      <c r="C179" s="1" t="s">
        <v>99</v>
      </c>
      <c r="D179" s="20" t="s">
        <v>283</v>
      </c>
      <c r="E179" s="20"/>
      <c r="F179" s="21"/>
      <c r="G179" s="22"/>
      <c r="H179" s="23"/>
      <c r="I179" s="23">
        <f>TRUNC(G179*H179)</f>
        <v>0</v>
      </c>
      <c r="J179" s="23">
        <v>1</v>
      </c>
      <c r="K179" s="23"/>
      <c r="L179" s="23">
        <f>TRUNC(G179*K179)</f>
        <v>0</v>
      </c>
      <c r="M179" s="23"/>
      <c r="N179" s="23">
        <f t="shared" ref="N179" si="8">TRUNC(G179*M179)</f>
        <v>0</v>
      </c>
      <c r="O179" s="23"/>
      <c r="P179" s="23">
        <f>SUM(I179,L179,N179)</f>
        <v>0</v>
      </c>
      <c r="Q179" s="25"/>
    </row>
    <row r="180" spans="1:17" ht="23.1" customHeight="1" x14ac:dyDescent="0.15">
      <c r="A180" s="1" t="s">
        <v>103</v>
      </c>
      <c r="B180" s="1" t="s">
        <v>225</v>
      </c>
      <c r="C180" s="1" t="s">
        <v>104</v>
      </c>
      <c r="D180" s="20" t="s">
        <v>327</v>
      </c>
      <c r="E180" s="20" t="s">
        <v>285</v>
      </c>
      <c r="F180" s="21"/>
      <c r="G180" s="22"/>
      <c r="H180" s="23"/>
      <c r="I180" s="23"/>
      <c r="J180" s="23"/>
      <c r="K180" s="23"/>
      <c r="L180" s="23"/>
      <c r="M180" s="23"/>
      <c r="N180" s="23"/>
      <c r="O180" s="23"/>
      <c r="P180" s="23"/>
      <c r="Q180" s="25"/>
    </row>
    <row r="181" spans="1:17" ht="23.1" customHeight="1" x14ac:dyDescent="0.15">
      <c r="A181" s="1" t="s">
        <v>106</v>
      </c>
      <c r="B181" s="1" t="s">
        <v>225</v>
      </c>
      <c r="C181" s="1" t="s">
        <v>107</v>
      </c>
      <c r="D181" s="20" t="s">
        <v>328</v>
      </c>
      <c r="E181" s="20"/>
      <c r="F181" s="21"/>
      <c r="G181" s="22"/>
      <c r="H181" s="23"/>
      <c r="I181" s="23"/>
      <c r="J181" s="23"/>
      <c r="K181" s="23"/>
      <c r="L181" s="23"/>
      <c r="M181" s="23"/>
      <c r="N181" s="23"/>
      <c r="O181" s="23"/>
      <c r="P181" s="23"/>
      <c r="Q181" s="25"/>
    </row>
    <row r="182" spans="1:17" ht="23.1" customHeight="1" x14ac:dyDescent="0.15">
      <c r="D182" s="20" t="s">
        <v>329</v>
      </c>
      <c r="E182" s="20" t="s">
        <v>330</v>
      </c>
      <c r="F182" s="21" t="s">
        <v>185</v>
      </c>
      <c r="G182" s="22">
        <v>1</v>
      </c>
      <c r="H182" s="23"/>
      <c r="I182" s="23"/>
      <c r="J182" s="23"/>
      <c r="K182" s="23"/>
      <c r="L182" s="23"/>
      <c r="M182" s="23"/>
      <c r="N182" s="23"/>
      <c r="O182" s="23"/>
      <c r="P182" s="23"/>
      <c r="Q182" s="25"/>
    </row>
    <row r="183" spans="1:17" ht="23.1" customHeight="1" x14ac:dyDescent="0.15">
      <c r="D183" s="20" t="s">
        <v>331</v>
      </c>
      <c r="E183" s="20" t="s">
        <v>332</v>
      </c>
      <c r="F183" s="21" t="s">
        <v>185</v>
      </c>
      <c r="G183" s="22">
        <v>1</v>
      </c>
      <c r="H183" s="23"/>
      <c r="I183" s="23"/>
      <c r="J183" s="23"/>
      <c r="K183" s="23"/>
      <c r="L183" s="23"/>
      <c r="M183" s="23"/>
      <c r="N183" s="23"/>
      <c r="O183" s="23"/>
      <c r="P183" s="23"/>
      <c r="Q183" s="25"/>
    </row>
    <row r="184" spans="1:17" ht="23.1" customHeight="1" x14ac:dyDescent="0.15">
      <c r="D184" s="20" t="s">
        <v>333</v>
      </c>
      <c r="E184" s="20"/>
      <c r="F184" s="21" t="s">
        <v>185</v>
      </c>
      <c r="G184" s="22">
        <v>1</v>
      </c>
      <c r="H184" s="23"/>
      <c r="I184" s="23"/>
      <c r="J184" s="23"/>
      <c r="K184" s="23"/>
      <c r="L184" s="23"/>
      <c r="M184" s="23"/>
      <c r="N184" s="23"/>
      <c r="O184" s="23"/>
      <c r="P184" s="23"/>
      <c r="Q184" s="25"/>
    </row>
    <row r="185" spans="1:17" ht="23.1" customHeight="1" x14ac:dyDescent="0.15">
      <c r="D185" s="20" t="s">
        <v>334</v>
      </c>
      <c r="E185" s="20"/>
      <c r="F185" s="21" t="s">
        <v>185</v>
      </c>
      <c r="G185" s="22">
        <v>1</v>
      </c>
      <c r="H185" s="23"/>
      <c r="I185" s="23"/>
      <c r="J185" s="23"/>
      <c r="K185" s="23"/>
      <c r="L185" s="23"/>
      <c r="M185" s="23"/>
      <c r="N185" s="23"/>
      <c r="O185" s="23"/>
      <c r="P185" s="23"/>
      <c r="Q185" s="25"/>
    </row>
    <row r="186" spans="1:17" ht="23.1" customHeight="1" x14ac:dyDescent="0.15">
      <c r="D186" s="20" t="s">
        <v>335</v>
      </c>
      <c r="E186" s="20" t="s">
        <v>336</v>
      </c>
      <c r="F186" s="21" t="s">
        <v>185</v>
      </c>
      <c r="G186" s="22">
        <v>1</v>
      </c>
      <c r="H186" s="23"/>
      <c r="I186" s="23"/>
      <c r="J186" s="23"/>
      <c r="K186" s="23"/>
      <c r="L186" s="23"/>
      <c r="M186" s="23"/>
      <c r="N186" s="23"/>
      <c r="O186" s="23"/>
      <c r="P186" s="23"/>
      <c r="Q186" s="25"/>
    </row>
    <row r="187" spans="1:17" ht="23.1" customHeight="1" x14ac:dyDescent="0.15">
      <c r="D187" s="20" t="s">
        <v>337</v>
      </c>
      <c r="E187" s="20" t="s">
        <v>338</v>
      </c>
      <c r="F187" s="21" t="s">
        <v>185</v>
      </c>
      <c r="G187" s="22">
        <v>2</v>
      </c>
      <c r="H187" s="23"/>
      <c r="I187" s="23"/>
      <c r="J187" s="23"/>
      <c r="K187" s="23"/>
      <c r="L187" s="23"/>
      <c r="M187" s="23"/>
      <c r="N187" s="23"/>
      <c r="O187" s="23"/>
      <c r="P187" s="23"/>
      <c r="Q187" s="25"/>
    </row>
    <row r="188" spans="1:17" ht="23.1" customHeight="1" x14ac:dyDescent="0.15">
      <c r="D188" s="20" t="s">
        <v>339</v>
      </c>
      <c r="E188" s="20" t="s">
        <v>340</v>
      </c>
      <c r="F188" s="21" t="s">
        <v>185</v>
      </c>
      <c r="G188" s="22">
        <v>1</v>
      </c>
      <c r="H188" s="23"/>
      <c r="I188" s="23"/>
      <c r="J188" s="23"/>
      <c r="K188" s="23"/>
      <c r="L188" s="23"/>
      <c r="M188" s="23"/>
      <c r="N188" s="23"/>
      <c r="O188" s="23"/>
      <c r="P188" s="23"/>
      <c r="Q188" s="21"/>
    </row>
    <row r="189" spans="1:17" ht="23.1" customHeight="1" x14ac:dyDescent="0.15">
      <c r="D189" s="20" t="s">
        <v>318</v>
      </c>
      <c r="E189" s="20"/>
      <c r="F189" s="21"/>
      <c r="G189" s="22"/>
      <c r="H189" s="23"/>
      <c r="I189" s="23"/>
      <c r="J189" s="23"/>
      <c r="K189" s="23"/>
      <c r="L189" s="23"/>
      <c r="M189" s="23"/>
      <c r="N189" s="23"/>
      <c r="O189" s="23"/>
      <c r="P189" s="23"/>
      <c r="Q189" s="21"/>
    </row>
    <row r="190" spans="1:17" ht="23.1" customHeight="1" x14ac:dyDescent="0.15">
      <c r="D190" s="20" t="s">
        <v>319</v>
      </c>
      <c r="E190" s="20"/>
      <c r="F190" s="21" t="s">
        <v>341</v>
      </c>
      <c r="G190" s="22">
        <v>3</v>
      </c>
      <c r="H190" s="23"/>
      <c r="I190" s="23"/>
      <c r="J190" s="23"/>
      <c r="K190" s="23"/>
      <c r="L190" s="23"/>
      <c r="M190" s="23"/>
      <c r="N190" s="23"/>
      <c r="O190" s="23"/>
      <c r="P190" s="23"/>
      <c r="Q190" s="21"/>
    </row>
    <row r="191" spans="1:17" ht="23.1" customHeight="1" x14ac:dyDescent="0.15">
      <c r="D191" s="20" t="s">
        <v>322</v>
      </c>
      <c r="E191" s="20"/>
      <c r="F191" s="21" t="s">
        <v>341</v>
      </c>
      <c r="G191" s="22">
        <v>1</v>
      </c>
      <c r="H191" s="23"/>
      <c r="I191" s="23"/>
      <c r="J191" s="23"/>
      <c r="K191" s="23"/>
      <c r="L191" s="23"/>
      <c r="M191" s="23"/>
      <c r="N191" s="23"/>
      <c r="O191" s="23"/>
      <c r="P191" s="23"/>
      <c r="Q191" s="21"/>
    </row>
    <row r="192" spans="1:17" ht="23.1" customHeight="1" x14ac:dyDescent="0.15">
      <c r="D192" s="20" t="s">
        <v>323</v>
      </c>
      <c r="E192" s="20" t="s">
        <v>324</v>
      </c>
      <c r="F192" s="21" t="s">
        <v>325</v>
      </c>
      <c r="G192" s="22">
        <v>1</v>
      </c>
      <c r="H192" s="23"/>
      <c r="I192" s="23"/>
      <c r="J192" s="23"/>
      <c r="K192" s="23"/>
      <c r="L192" s="23"/>
      <c r="M192" s="23"/>
      <c r="N192" s="23"/>
      <c r="O192" s="23"/>
      <c r="P192" s="23"/>
      <c r="Q192" s="21"/>
    </row>
    <row r="193" spans="4:17" ht="23.1" customHeight="1" x14ac:dyDescent="0.15">
      <c r="D193" s="20" t="s">
        <v>342</v>
      </c>
      <c r="E193" s="20"/>
      <c r="F193" s="21"/>
      <c r="G193" s="22"/>
      <c r="H193" s="23"/>
      <c r="I193" s="23"/>
      <c r="J193" s="23"/>
      <c r="K193" s="23"/>
      <c r="L193" s="23"/>
      <c r="M193" s="23"/>
      <c r="N193" s="23"/>
      <c r="O193" s="23"/>
      <c r="P193" s="23"/>
      <c r="Q193" s="21"/>
    </row>
    <row r="194" spans="4:17" ht="23.1" customHeight="1" x14ac:dyDescent="0.15">
      <c r="D194" s="20" t="s">
        <v>343</v>
      </c>
      <c r="E194" s="20"/>
      <c r="F194" s="21"/>
      <c r="G194" s="22"/>
      <c r="H194" s="23"/>
      <c r="I194" s="23"/>
      <c r="J194" s="23"/>
      <c r="K194" s="23"/>
      <c r="L194" s="23"/>
      <c r="M194" s="23"/>
      <c r="N194" s="23"/>
      <c r="O194" s="23"/>
      <c r="P194" s="23"/>
      <c r="Q194" s="21"/>
    </row>
    <row r="195" spans="4:17" ht="23.1" customHeight="1" x14ac:dyDescent="0.15">
      <c r="D195" s="20" t="s">
        <v>344</v>
      </c>
      <c r="E195" s="20"/>
      <c r="F195" s="21"/>
      <c r="G195" s="22"/>
      <c r="H195" s="23"/>
      <c r="I195" s="23"/>
      <c r="J195" s="23"/>
      <c r="K195" s="23"/>
      <c r="L195" s="23"/>
      <c r="M195" s="23"/>
      <c r="N195" s="23"/>
      <c r="O195" s="23"/>
      <c r="P195" s="23"/>
      <c r="Q195" s="21"/>
    </row>
    <row r="196" spans="4:17" ht="23.1" customHeight="1" x14ac:dyDescent="0.15">
      <c r="D196" s="20" t="s">
        <v>345</v>
      </c>
      <c r="E196" s="20" t="s">
        <v>346</v>
      </c>
      <c r="F196" s="21" t="s">
        <v>347</v>
      </c>
      <c r="G196" s="22">
        <v>110</v>
      </c>
      <c r="H196" s="23"/>
      <c r="I196" s="23"/>
      <c r="J196" s="23"/>
      <c r="K196" s="23"/>
      <c r="L196" s="23"/>
      <c r="M196" s="23"/>
      <c r="N196" s="23"/>
      <c r="O196" s="23"/>
      <c r="P196" s="23"/>
      <c r="Q196" s="21"/>
    </row>
    <row r="197" spans="4:17" ht="23.1" customHeight="1" x14ac:dyDescent="0.15">
      <c r="D197" s="20" t="s">
        <v>348</v>
      </c>
      <c r="E197" s="20" t="s">
        <v>349</v>
      </c>
      <c r="F197" s="21" t="s">
        <v>347</v>
      </c>
      <c r="G197" s="22">
        <v>105</v>
      </c>
      <c r="H197" s="23"/>
      <c r="I197" s="23"/>
      <c r="J197" s="23"/>
      <c r="K197" s="23"/>
      <c r="L197" s="23"/>
      <c r="M197" s="23"/>
      <c r="N197" s="23"/>
      <c r="O197" s="23"/>
      <c r="P197" s="23"/>
      <c r="Q197" s="21"/>
    </row>
    <row r="198" spans="4:17" ht="23.1" customHeight="1" x14ac:dyDescent="0.15">
      <c r="D198" s="20" t="s">
        <v>350</v>
      </c>
      <c r="E198" s="20" t="s">
        <v>351</v>
      </c>
      <c r="F198" s="21" t="s">
        <v>352</v>
      </c>
      <c r="G198" s="22">
        <v>28</v>
      </c>
      <c r="H198" s="23"/>
      <c r="I198" s="23"/>
      <c r="J198" s="23"/>
      <c r="K198" s="23"/>
      <c r="L198" s="23"/>
      <c r="M198" s="23"/>
      <c r="N198" s="23"/>
      <c r="O198" s="23"/>
      <c r="P198" s="23"/>
      <c r="Q198" s="21"/>
    </row>
    <row r="199" spans="4:17" ht="23.1" customHeight="1" x14ac:dyDescent="0.15">
      <c r="D199" s="20" t="s">
        <v>353</v>
      </c>
      <c r="E199" s="20" t="s">
        <v>351</v>
      </c>
      <c r="F199" s="21" t="s">
        <v>352</v>
      </c>
      <c r="G199" s="22">
        <v>28</v>
      </c>
      <c r="H199" s="23"/>
      <c r="I199" s="23"/>
      <c r="J199" s="23"/>
      <c r="K199" s="23"/>
      <c r="L199" s="23"/>
      <c r="M199" s="23"/>
      <c r="N199" s="23"/>
      <c r="O199" s="23"/>
      <c r="P199" s="23"/>
      <c r="Q199" s="21"/>
    </row>
    <row r="200" spans="4:17" ht="23.1" customHeight="1" x14ac:dyDescent="0.15">
      <c r="D200" s="20" t="s">
        <v>354</v>
      </c>
      <c r="E200" s="20"/>
      <c r="F200" s="21" t="s">
        <v>352</v>
      </c>
      <c r="G200" s="22">
        <v>7</v>
      </c>
      <c r="H200" s="23"/>
      <c r="I200" s="23"/>
      <c r="J200" s="23"/>
      <c r="K200" s="23"/>
      <c r="L200" s="23"/>
      <c r="M200" s="23"/>
      <c r="N200" s="23"/>
      <c r="O200" s="23"/>
      <c r="P200" s="23"/>
      <c r="Q200" s="21"/>
    </row>
    <row r="201" spans="4:17" ht="23.1" customHeight="1" x14ac:dyDescent="0.15">
      <c r="D201" s="20" t="s">
        <v>355</v>
      </c>
      <c r="E201" s="20" t="s">
        <v>356</v>
      </c>
      <c r="F201" s="21" t="s">
        <v>325</v>
      </c>
      <c r="G201" s="22">
        <v>1</v>
      </c>
      <c r="H201" s="23"/>
      <c r="I201" s="23"/>
      <c r="J201" s="23"/>
      <c r="K201" s="23"/>
      <c r="L201" s="23"/>
      <c r="M201" s="23"/>
      <c r="N201" s="23"/>
      <c r="O201" s="23"/>
      <c r="P201" s="23"/>
      <c r="Q201" s="21"/>
    </row>
    <row r="202" spans="4:17" ht="23.1" customHeight="1" x14ac:dyDescent="0.15">
      <c r="D202" s="20" t="s">
        <v>357</v>
      </c>
      <c r="E202" s="20" t="s">
        <v>358</v>
      </c>
      <c r="F202" s="21" t="s">
        <v>325</v>
      </c>
      <c r="G202" s="22">
        <v>1</v>
      </c>
      <c r="H202" s="23"/>
      <c r="I202" s="23"/>
      <c r="J202" s="23"/>
      <c r="K202" s="23"/>
      <c r="L202" s="23"/>
      <c r="M202" s="23"/>
      <c r="N202" s="23"/>
      <c r="O202" s="23"/>
      <c r="P202" s="23"/>
      <c r="Q202" s="21"/>
    </row>
    <row r="203" spans="4:17" ht="23.1" customHeight="1" x14ac:dyDescent="0.15">
      <c r="D203" s="20" t="s">
        <v>318</v>
      </c>
      <c r="E203" s="20"/>
      <c r="F203" s="21"/>
      <c r="G203" s="22"/>
      <c r="H203" s="23"/>
      <c r="I203" s="23"/>
      <c r="J203" s="23"/>
      <c r="K203" s="23"/>
      <c r="L203" s="23"/>
      <c r="M203" s="23"/>
      <c r="N203" s="23"/>
      <c r="O203" s="23"/>
      <c r="P203" s="23"/>
      <c r="Q203" s="21"/>
    </row>
    <row r="204" spans="4:17" ht="23.1" customHeight="1" x14ac:dyDescent="0.15">
      <c r="D204" s="20" t="s">
        <v>321</v>
      </c>
      <c r="E204" s="20"/>
      <c r="F204" s="21" t="s">
        <v>341</v>
      </c>
      <c r="G204" s="22">
        <v>5</v>
      </c>
      <c r="H204" s="23"/>
      <c r="I204" s="23"/>
      <c r="J204" s="23"/>
      <c r="K204" s="23"/>
      <c r="L204" s="23"/>
      <c r="M204" s="23"/>
      <c r="N204" s="23"/>
      <c r="O204" s="23"/>
      <c r="P204" s="23"/>
      <c r="Q204" s="21"/>
    </row>
    <row r="205" spans="4:17" ht="23.1" customHeight="1" x14ac:dyDescent="0.15">
      <c r="D205" s="20" t="s">
        <v>359</v>
      </c>
      <c r="E205" s="20"/>
      <c r="F205" s="21" t="s">
        <v>341</v>
      </c>
      <c r="G205" s="22">
        <v>1</v>
      </c>
      <c r="H205" s="23"/>
      <c r="I205" s="23"/>
      <c r="J205" s="23"/>
      <c r="K205" s="23"/>
      <c r="L205" s="23"/>
      <c r="M205" s="23"/>
      <c r="N205" s="23"/>
      <c r="O205" s="23"/>
      <c r="P205" s="23"/>
      <c r="Q205" s="21"/>
    </row>
    <row r="206" spans="4:17" ht="23.1" customHeight="1" x14ac:dyDescent="0.15">
      <c r="D206" s="20" t="s">
        <v>323</v>
      </c>
      <c r="E206" s="20" t="s">
        <v>324</v>
      </c>
      <c r="F206" s="21" t="s">
        <v>325</v>
      </c>
      <c r="G206" s="22">
        <v>1</v>
      </c>
      <c r="H206" s="23"/>
      <c r="I206" s="23"/>
      <c r="J206" s="23"/>
      <c r="K206" s="23"/>
      <c r="L206" s="23"/>
      <c r="M206" s="23"/>
      <c r="N206" s="23"/>
      <c r="O206" s="23"/>
      <c r="P206" s="23"/>
      <c r="Q206" s="21"/>
    </row>
    <row r="207" spans="4:17" ht="23.1" customHeight="1" x14ac:dyDescent="0.15">
      <c r="D207" s="20" t="s">
        <v>342</v>
      </c>
      <c r="E207" s="20"/>
      <c r="F207" s="21"/>
      <c r="G207" s="22"/>
      <c r="H207" s="23"/>
      <c r="I207" s="23"/>
      <c r="J207" s="23"/>
      <c r="K207" s="23"/>
      <c r="L207" s="23"/>
      <c r="M207" s="23"/>
      <c r="N207" s="23"/>
      <c r="O207" s="23"/>
      <c r="P207" s="23"/>
      <c r="Q207" s="21"/>
    </row>
    <row r="208" spans="4:17" ht="23.1" customHeight="1" x14ac:dyDescent="0.15">
      <c r="D208" s="20"/>
      <c r="E208" s="20"/>
      <c r="F208" s="21"/>
      <c r="G208" s="22"/>
      <c r="H208" s="23"/>
      <c r="I208" s="23"/>
      <c r="J208" s="23"/>
      <c r="K208" s="23"/>
      <c r="L208" s="23"/>
      <c r="M208" s="23"/>
      <c r="N208" s="23"/>
      <c r="O208" s="23"/>
      <c r="P208" s="23"/>
      <c r="Q208" s="21"/>
    </row>
    <row r="209" spans="2:17" ht="23.1" customHeight="1" x14ac:dyDescent="0.15">
      <c r="B209" s="1" t="s">
        <v>115</v>
      </c>
      <c r="D209" s="20" t="s">
        <v>116</v>
      </c>
      <c r="E209" s="20"/>
      <c r="F209" s="21"/>
      <c r="G209" s="22"/>
      <c r="H209" s="23"/>
      <c r="I209" s="23">
        <f>I193+I207</f>
        <v>0</v>
      </c>
      <c r="J209" s="23"/>
      <c r="K209" s="23"/>
      <c r="L209" s="23">
        <f>L193+L207</f>
        <v>0</v>
      </c>
      <c r="M209" s="23"/>
      <c r="N209" s="23">
        <f>TRUNC(SUM(N178:N191))</f>
        <v>0</v>
      </c>
      <c r="O209" s="23"/>
      <c r="P209" s="23">
        <f t="shared" ref="P209" si="9">SUM(I209,L209,N209)</f>
        <v>0</v>
      </c>
      <c r="Q209" s="21"/>
    </row>
  </sheetData>
  <mergeCells count="21">
    <mergeCell ref="D54:Q54"/>
    <mergeCell ref="D104:Q104"/>
    <mergeCell ref="D113:Q113"/>
    <mergeCell ref="D126:Q126"/>
    <mergeCell ref="D178:Q178"/>
    <mergeCell ref="J2:L2"/>
    <mergeCell ref="M2:N2"/>
    <mergeCell ref="P2:P3"/>
    <mergeCell ref="Q2:Q3"/>
    <mergeCell ref="D4:Q4"/>
    <mergeCell ref="D32:Q32"/>
    <mergeCell ref="D1:Q1"/>
    <mergeCell ref="W1:Y1"/>
    <mergeCell ref="A2:A3"/>
    <mergeCell ref="B2:B3"/>
    <mergeCell ref="C2:C3"/>
    <mergeCell ref="D2:D3"/>
    <mergeCell ref="E2:E3"/>
    <mergeCell ref="F2:F3"/>
    <mergeCell ref="G2:G3"/>
    <mergeCell ref="H2:I2"/>
  </mergeCells>
  <phoneticPr fontId="3" type="noConversion"/>
  <printOptions horizontalCentered="1" verticalCentered="1"/>
  <pageMargins left="0.51181102362204722" right="0.35433070866141736" top="0.59055118110236227" bottom="0.59055118110236227" header="0.51181102362204722" footer="0.4724409448818898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3</vt:i4>
      </vt:variant>
    </vt:vector>
  </HeadingPairs>
  <TitlesOfParts>
    <vt:vector size="5" baseType="lpstr">
      <vt:lpstr>원가</vt:lpstr>
      <vt:lpstr>내역서</vt:lpstr>
      <vt:lpstr>내역서!Print_Area</vt:lpstr>
      <vt:lpstr>원가!Print_Area</vt:lpstr>
      <vt:lpstr>내역서!Print_Titles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2025-04-29T04:12:40Z</dcterms:created>
  <dcterms:modified xsi:type="dcterms:W3CDTF">2025-04-29T04:20:33Z</dcterms:modified>
</cp:coreProperties>
</file>